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40" yWindow="396" windowWidth="18960" windowHeight="8196" tabRatio="288" activeTab="0"/>
  </bookViews>
  <sheets>
    <sheet name="wniosek" sheetId="1" r:id="rId1"/>
  </sheets>
  <definedNames/>
  <calcPr fullCalcOnLoad="1"/>
</workbook>
</file>

<file path=xl/comments1.xml><?xml version="1.0" encoding="utf-8"?>
<comments xmlns="http://schemas.openxmlformats.org/spreadsheetml/2006/main">
  <authors>
    <author>aaa</author>
    <author>majka_rokoszewska@wp.pl</author>
    <author>Majka Rokoszewska</author>
  </authors>
  <commentList>
    <comment ref="B101" authorId="0">
      <text>
        <r>
          <rPr>
            <b/>
            <sz val="8"/>
            <rFont val="Tahoma"/>
            <family val="2"/>
          </rPr>
          <t>Ubezpieczenie kosztów dodatkowych</t>
        </r>
        <r>
          <rPr>
            <sz val="8"/>
            <rFont val="Tahoma"/>
            <family val="2"/>
          </rPr>
          <t xml:space="preserve"> pozwala na pokrycie kosztów związanych z zaistniałą szkodą, np. kosztów: użytkowania zastępczego sprzętu, leasingu/najmu urządzeń zastępczych, zastosowania zamiennych procesów roboczych i metod operacyjnych, zatrudnienia dodatkowego personelu oraz zastosowania zewnętrznych mocy produkcyjnych lub usług w zakresie przetwarzania danych, jednorazowego przeprogramowania, adaptacji sprzętu, prowizorycznej naprawy ubezpieczonego sprzętu.</t>
        </r>
      </text>
    </comment>
    <comment ref="B9" authorId="0">
      <text>
        <r>
          <rPr>
            <b/>
            <sz val="8"/>
            <rFont val="Tahoma"/>
            <family val="2"/>
          </rPr>
          <t xml:space="preserve">Pełna nazwa firmy </t>
        </r>
        <r>
          <rPr>
            <sz val="8"/>
            <rFont val="Tahoma"/>
            <family val="2"/>
          </rPr>
          <t>prowadzonej w formie 1-osobowej działalności gospodarczej powinna obejmować imię i nazwisko jej właściciela, dla spółek cywilnych powinny zostać podane imiona i nazwiska wszystkich współwłaścicieli</t>
        </r>
      </text>
    </comment>
    <comment ref="B11" authorId="1">
      <text>
        <r>
          <rPr>
            <b/>
            <sz val="8"/>
            <rFont val="Tahoma"/>
            <family val="2"/>
          </rPr>
          <t xml:space="preserve">Miejsce ubezpieczenia </t>
        </r>
        <r>
          <rPr>
            <sz val="8"/>
            <rFont val="Tahoma"/>
            <family val="2"/>
          </rPr>
          <t>to lista lokalizacji, w których przechowywany jest sprzęt</t>
        </r>
      </text>
    </comment>
    <comment ref="B109" authorId="2">
      <text>
        <r>
          <rPr>
            <b/>
            <sz val="8"/>
            <rFont val="Tahoma"/>
            <family val="2"/>
          </rPr>
          <t xml:space="preserve">Klauzula kradzieży zwykłej </t>
        </r>
        <r>
          <rPr>
            <sz val="8"/>
            <rFont val="Tahoma"/>
            <family val="2"/>
          </rPr>
          <t>włącza odpowiedzialność za szkody powstałe wskutek kradzieży zwykłej (bez włamania) zaistniałej podczas pomiarów w terenie. Klauzula jest szczególnie istotna w przypadku ubezpieczenia sprzętu robotycznego pozostawianego bez bezpośredniego nadzoru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<sst xmlns="http://schemas.openxmlformats.org/spreadsheetml/2006/main" count="170" uniqueCount="122">
  <si>
    <t>Adres siedziby</t>
  </si>
  <si>
    <t>NIP</t>
  </si>
  <si>
    <t>REGON</t>
  </si>
  <si>
    <t>Tel.</t>
  </si>
  <si>
    <t>E-mail</t>
  </si>
  <si>
    <t>1.</t>
  </si>
  <si>
    <t>2.</t>
  </si>
  <si>
    <t>3.</t>
  </si>
  <si>
    <t>4.</t>
  </si>
  <si>
    <t>Przedmiot ubezpieczenia (rodzaj, marka, typ, model, nr seryjny)</t>
  </si>
  <si>
    <t>Data wprowadzenia do eksploatacji</t>
  </si>
  <si>
    <t>Przedmiot ubezpieczenia</t>
  </si>
  <si>
    <t>Miejscowość, data</t>
  </si>
  <si>
    <t>PESEL</t>
  </si>
  <si>
    <t>5.</t>
  </si>
  <si>
    <t>Lp.</t>
  </si>
  <si>
    <t>TAK</t>
  </si>
  <si>
    <t>6.</t>
  </si>
  <si>
    <t>7.</t>
  </si>
  <si>
    <t>Podpis</t>
  </si>
  <si>
    <t>KALKULACJA SKŁADKI</t>
  </si>
  <si>
    <t>Brak ochrony</t>
  </si>
  <si>
    <t>Dane oraz oprogramowanie</t>
  </si>
  <si>
    <t>Sprzęt elektroniczny stacjonarny (biurowy)</t>
  </si>
  <si>
    <t>SPRZĘT ELEKTRONICZNY STACJONARNY</t>
  </si>
  <si>
    <t>BRUTTO</t>
  </si>
  <si>
    <t>NETTO</t>
  </si>
  <si>
    <t>Sprzęt elektroniczny przenośny</t>
  </si>
  <si>
    <t>Wartość odtworzeniowa
(PLN)</t>
  </si>
  <si>
    <t>Pełnomocnictwo brokerskie</t>
  </si>
  <si>
    <t>złożone w dniu</t>
  </si>
  <si>
    <t>w miejscu</t>
  </si>
  <si>
    <t>imię i nazwisko reprezentanta</t>
  </si>
  <si>
    <t>§1. Klient udziela Brokerowi pełnomocnictwa do wykonywania czynności brokerskich w zakresie pośrednictwa ubezpieczeniowego.</t>
  </si>
  <si>
    <t>§2. Przedmiotem niniejszego pełnomocnictwa jest wykonywanie przez Brokera czynności w zakresie:</t>
  </si>
  <si>
    <t>ubezpieczenia sprzętu elektronicznego oraz danych i oprogramowania zgłoszonych przez Klienta, w ramach Programu dla firm geodezyjnych i kartograficznych</t>
  </si>
  <si>
    <t>§3. Klient upoważnia Brokera do reprezentowania go wobec zakładów ubezpieczeń w sprawach związanych z umowami ubezpieczenia wymienionymi w §2, w szczególności zaś do:</t>
  </si>
  <si>
    <t>poszukiwania ochrony ubezpieczeniowej, tj. występowania do zakładów ubezpieczeń z zapytaniami oraz zbierania ofert ubezpieczenia,</t>
  </si>
  <si>
    <t>negocjowania warunków umów ubezpieczenia oferowanych przez zakłady ubezpieczeń, tj. zakresu ochrony, stawek ubezpieczeniowych, wysokości składek i sposobu ich płatności,</t>
  </si>
  <si>
    <t>doprowadzenia do zawarcia umów ubezpieczenia oraz podpisywania tych umów w imieniu Klienta,</t>
  </si>
  <si>
    <t>pobierania dokumentacji ubezpieczeniowej, w tym wniosków, polis, formularzy oceny ryzyka,</t>
  </si>
  <si>
    <t>wykonywania umów ubezpieczenia, w tym zgłaszania w imieniu Klienta szkód i roszczeń odszkodowawczych oraz składania i odbierania dokumentów związanych z procesem likwidacji szkód,</t>
  </si>
  <si>
    <t>udziału w negocjacjach dotyczących wysokości odszkodowań i świadczeń należnych Klientowi z tytułu umów ubezpieczenia zawartych za pośrednictwem Brokera,</t>
  </si>
  <si>
    <t>odstępowania i wypowiadania umów ubezpieczenia, w tym o charakterze obowiązkowym.</t>
  </si>
  <si>
    <t>§4. W ramach przedmiotu pełnomocnictwa określonego w §2 Broker zobowiązany jest również do:</t>
  </si>
  <si>
    <t>prowadzenia ewidencji zawartych umów oraz informowania o terminach wznowień i opłaty składek,</t>
  </si>
  <si>
    <t>udzielania porad, konsultacji i innej pomocy,</t>
  </si>
  <si>
    <t>zachowania w tajemnicy informacji uzyskanych w związku z wykonywaniem czynności brokerskich, również po wygaśnięciu pełnomocnictwa (zastrzeżenie nie dotyczy zakładów ubezpieczeń).</t>
  </si>
  <si>
    <t>§5. W zakresie udzielonego pełnomocnictwa określonego w §2 Klient zobowiązuje się do:</t>
  </si>
  <si>
    <t xml:space="preserve">przekazywania Brokerowi informacji niezbędnych do wykonywania czynności brokerskich, udostępnienia dokumentacji dotyczącej przedmiotu ubezpieczenia, a także informowania na bieżąco o zmianach mających wpływ na ochronę ubezpieczeniową, </t>
  </si>
  <si>
    <t>nieudostępniania innym podmiotom wykonującym działalność brokerską, agentowi ubezpieczeniowemu, zakładowi ubezpieczeń w zakresie wykonywanych czynności sprzedaży bezpośredniej, opracowań i materiałów przygotowanych przez Brokera w związku z wykonywaniem niniejszej umowy (zastrzeżenie to dotyczy zarówno okresu trwania pełnomocnictwa, jak i po jego wygaśnięciu),</t>
  </si>
  <si>
    <t>informowania o ofertach otrzymanych od innych pośredników, które Klient pozyskał przed udzieleniem Brokerowi niniejszego pełnomocnictwa.</t>
  </si>
  <si>
    <t>Podpis Klienta</t>
  </si>
  <si>
    <t>odwołania go przez Klienta, które może nastąpić w każdym czasie, jednak nie później niż miesiąc przed wygaśnięciem aktywnej umowy ubezpieczenia zawartej za pośrednictwem Brokera,</t>
  </si>
  <si>
    <t>wypowiedzenia go przez Brokera, które może nastąpić w razie zaistnienia poniższych sytuacji, jeśli Klient:
– nie dostarczył Brokerowi danych niezbędnych do zawarcia lub wznowienia umowy ubezpieczenia, o które to dane Broker pytał Klienta w korespondencji,
– zrezygnował ze wznowienia umowy ubezpieczenia powiadamiając o tym Brokera, ale sam nie odwołał udzielonego pełnomocnictwa,
– zrezygnował ze wznowienia umowy ubezpieczenia niepowiadamiając o tym  Brokera i sam nie odwołał udzielonego pełnomocnictwa,
– nie dostarczył Brokerowi oryginału Pełnomocnictwa brokerskiego,
– nie opłacił składki z tytułu zawartej umowy ubezpieczenia do momentu jej wygaśnięcia.</t>
  </si>
  <si>
    <t>Odwołanie pełnomocnictwa przez Klienta lub wypowiedzenie go przez Brokera wymaga formy pisemnej.</t>
  </si>
  <si>
    <t>Pieczątka i czytelny podpis Klienta</t>
  </si>
  <si>
    <t>Nr ostatniej polisy, zakład ubezpieczeń</t>
  </si>
  <si>
    <t xml:space="preserve">przez (pełna nazwa firmy) </t>
  </si>
  <si>
    <t>adres (siedziby)</t>
  </si>
  <si>
    <t>§7. Wynagrodzenie dla Brokera za pracę w związku z wykonywaniem czynności brokerskich uwzględnione jest w kwocie składki płaconej przez Klienta z tytułu zawartej umowy ubezpieczenia i wypłacane jest Brokerowi przez zakład ubezpieczeń. W razie braku płatności przez Klienta składki ubezpieczeniowej, Brokerowi przysługuje prawo żądania od Klienta zapłaty kwoty, jaką Broker uzyskałby od zakładu ubezpieczeń, gdyby składka została opłacona.</t>
  </si>
  <si>
    <t>§9. W razie wcześniejszego udzielenia przez Klienta pełnomocnictwa w zakresie określonym §2 lub pełnomocnictwa ogólnego, które to pełnomocnictwo (zwane wcześniej Zleceniem brokerskim) nadal jest aktywne i nie zostało odwołane przez Klienta lub wypowiedziane przez Brokera, udzielenie niniejszego pełnomocnictwa stanowi jednoczesne odwołanie wcześniej udzielonego pełnomocnictwa.</t>
  </si>
  <si>
    <t>§6. Klient oświadcza, że rezygnuje z analizy jego potrzeb oraz ochrony ubezpieczeniowej, które dotyczą pozostałych ryzyk niewymienionych w §2.</t>
  </si>
  <si>
    <t>WYBIERZ</t>
  </si>
  <si>
    <t>NIE</t>
  </si>
  <si>
    <t>Zgłoszone do ubezpieczenia mienie stanowi wyłączną własność Ubezpieczonego</t>
  </si>
  <si>
    <t>Nazwa firmy</t>
  </si>
  <si>
    <r>
      <t xml:space="preserve">SPRZĘT ELEKTRONICZNY PRZENOŚNY </t>
    </r>
    <r>
      <rPr>
        <sz val="8"/>
        <rFont val="Arial"/>
        <family val="2"/>
      </rPr>
      <t xml:space="preserve">oraz </t>
    </r>
    <r>
      <rPr>
        <b/>
        <sz val="8"/>
        <rFont val="Arial"/>
        <family val="2"/>
      </rPr>
      <t>OPROGRAMOWANIE</t>
    </r>
  </si>
  <si>
    <r>
      <t>Mienie przechowywane jest wyłącznie w budynkach trwale związanych z gruntem</t>
    </r>
    <r>
      <rPr>
        <sz val="8"/>
        <rFont val="Arial"/>
        <family val="2"/>
      </rPr>
      <t xml:space="preserve"> (Uwaga! kontener lub inny barak nie jest budynkiem trwale związanym z gruntem)</t>
    </r>
  </si>
  <si>
    <r>
      <t xml:space="preserve">Sumy ubezpieczenia zostały ustalone wg wartości odtworzeniowej NETTO </t>
    </r>
    <r>
      <rPr>
        <sz val="8"/>
        <rFont val="Arial"/>
        <family val="2"/>
      </rPr>
      <t xml:space="preserve">(bez VAT - dla firm będących płatnikami podatku) / </t>
    </r>
    <r>
      <rPr>
        <b/>
        <sz val="8"/>
        <rFont val="Arial"/>
        <family val="2"/>
      </rPr>
      <t>BRUTTO</t>
    </r>
    <r>
      <rPr>
        <sz val="8"/>
        <rFont val="Arial"/>
        <family val="2"/>
      </rPr>
      <t xml:space="preserve"> (z VAT - dla podmiotów nie będących płatnikami podatku)</t>
    </r>
  </si>
  <si>
    <r>
      <rPr>
        <b/>
        <sz val="8"/>
        <rFont val="Arial"/>
        <family val="2"/>
      </rPr>
      <t xml:space="preserve">Cesja - </t>
    </r>
    <r>
      <rPr>
        <sz val="8"/>
        <rFont val="Arial"/>
        <family val="2"/>
      </rPr>
      <t>nazwa kredytodawcy, adres, NIP, REGON, przedmiot cesji</t>
    </r>
  </si>
  <si>
    <r>
      <t xml:space="preserve">Pieczątka i </t>
    </r>
    <r>
      <rPr>
        <b/>
        <u val="single"/>
        <sz val="8"/>
        <rFont val="Arial"/>
        <family val="2"/>
      </rPr>
      <t>czytelny</t>
    </r>
    <r>
      <rPr>
        <sz val="8"/>
        <rFont val="Arial"/>
        <family val="2"/>
      </rPr>
      <t xml:space="preserve"> podpis</t>
    </r>
  </si>
  <si>
    <r>
      <t xml:space="preserve">zwanego dalej </t>
    </r>
    <r>
      <rPr>
        <b/>
        <sz val="10"/>
        <rFont val="Times New Roman"/>
        <family val="1"/>
      </rPr>
      <t>Klientem</t>
    </r>
  </si>
  <si>
    <r>
      <t xml:space="preserve">dla brokera ubezpieczeniowego </t>
    </r>
    <r>
      <rPr>
        <b/>
        <sz val="10"/>
        <rFont val="Times New Roman"/>
        <family val="1"/>
      </rPr>
      <t>GeaBroker Maria Rokoszewska</t>
    </r>
    <r>
      <rPr>
        <sz val="10"/>
        <rFont val="Times New Roman"/>
        <family val="1"/>
      </rPr>
      <t xml:space="preserve"> z siedzibą w Legionowie przy ul. Husarskiej 15/10, posiadającego zezwolenie Komisji Nadzoru Finansowego nr 1539/08 na wykonywanie działalności brokerskiej w zakresie ubezpieczeń,  zwanego dalej </t>
    </r>
    <r>
      <rPr>
        <b/>
        <sz val="10"/>
        <rFont val="Times New Roman"/>
        <family val="1"/>
      </rPr>
      <t>Brokerem</t>
    </r>
    <r>
      <rPr>
        <sz val="10"/>
        <rFont val="Times New Roman"/>
        <family val="1"/>
      </rPr>
      <t>.</t>
    </r>
  </si>
  <si>
    <t>*) Nie wcześniej niż od następnego dnia roboczego po dniu dostarczenia do Brokera kopie wszystkich dokumentów</t>
  </si>
  <si>
    <r>
      <rPr>
        <b/>
        <sz val="9"/>
        <rFont val="Arial"/>
        <family val="2"/>
      </rPr>
      <t>UBEZPIECZAJĄCY / UBEZPIECZONY</t>
    </r>
    <r>
      <rPr>
        <sz val="9"/>
        <rFont val="Arial"/>
        <family val="2"/>
      </rPr>
      <t xml:space="preserve"> (po ukośniku wstaw dane Ubezpieczonego, jeśli jest osobą trzecią)</t>
    </r>
  </si>
  <si>
    <t>ROCZNY OKRES UBEZPIECZENIA ROZPOCZYNA SIĘ OD*</t>
  </si>
  <si>
    <r>
      <t>OŚWIADCZENIE UBEZPIECZAJĄCEGO</t>
    </r>
  </si>
  <si>
    <t>UWAGA!  Ochrona udzielana będzie na podstawie indywidualnej zgody</t>
  </si>
  <si>
    <t>Miejsce ubezp.</t>
  </si>
  <si>
    <r>
      <t>Liczba wypłaconych odszkodowań oraz innych szkód i roszczeń zaistniałych w ciągu ostatnich 3 lat w zakresie ubezp. elektroniki</t>
    </r>
    <r>
      <rPr>
        <sz val="8"/>
        <rFont val="Arial"/>
        <family val="2"/>
      </rPr>
      <t>. Brak wpisu traktowany będzie jako deklaracja braku zdarzeń</t>
    </r>
  </si>
  <si>
    <r>
      <rPr>
        <b/>
        <sz val="8"/>
        <rFont val="Arial"/>
        <family val="2"/>
      </rPr>
      <t xml:space="preserve">Opis zdarzeń </t>
    </r>
    <r>
      <rPr>
        <sz val="8"/>
        <rFont val="Arial"/>
        <family val="2"/>
      </rPr>
      <t>(miesiąć,rok/przyczyna/
wartość odszkodowania lub roszczenia)</t>
    </r>
  </si>
  <si>
    <r>
      <rPr>
        <b/>
        <sz val="8"/>
        <rFont val="Arial"/>
        <family val="2"/>
      </rPr>
      <t>Ubezpieczający prowadzi działalność w zakresie usług geodezyjno-kartograficznych</t>
    </r>
    <r>
      <rPr>
        <sz val="8"/>
        <rFont val="Arial"/>
        <family val="2"/>
      </rPr>
      <t xml:space="preserve"> (PKD 71.12.Z Działalność w zakresie inżynierii i związane z nią doradztwo techniczne)</t>
    </r>
  </si>
  <si>
    <t>REKOMENDOWANY ZAKRES OCHRONY</t>
  </si>
  <si>
    <t>Klauzula szkód powstałych poza terenem RP</t>
  </si>
  <si>
    <t>Klauzula kradzieży zwykłej podczas pomiarów w terenie</t>
  </si>
  <si>
    <t>Wypełnij ELEKTRONICZNIE pola zaznaczone kolorem żółtym</t>
  </si>
  <si>
    <t>Szkoda - stawka zwyżki</t>
  </si>
  <si>
    <t>Szkoda - min składka za dopłatę</t>
  </si>
  <si>
    <t>Warunki</t>
  </si>
  <si>
    <t>Szkody do 10.000 - zwyżka 1,2 min 200</t>
  </si>
  <si>
    <t>Szkody 10.000-40.000 - zwyżka 1,3 min 500</t>
  </si>
  <si>
    <t>Szkody 40.000-50.000 - zwyżka 1,4 min 500</t>
  </si>
  <si>
    <t>Razem</t>
  </si>
  <si>
    <t>Składka 
do zapłaty</t>
  </si>
  <si>
    <t>WŁĄCZONO, limit</t>
  </si>
  <si>
    <t>UWAGA!  Ochrona udzielana będzie zgodnie z warunkami programu</t>
  </si>
  <si>
    <t>§8. Pełnomocnictwo udzielane jest na czas nieokreślony i ważne jest do dnia:</t>
  </si>
  <si>
    <r>
      <rPr>
        <b/>
        <sz val="8"/>
        <rFont val="Arial"/>
        <family val="2"/>
      </rPr>
      <t>KOSZTY DODATKOWE</t>
    </r>
    <r>
      <rPr>
        <sz val="8"/>
        <rFont val="Arial"/>
        <family val="2"/>
      </rPr>
      <t xml:space="preserve"> poniesione wskutek szkody (maks. 50.000 zł)</t>
    </r>
  </si>
  <si>
    <t>RP</t>
  </si>
  <si>
    <r>
      <t xml:space="preserve">Sprzęt użytkowany jest </t>
    </r>
    <r>
      <rPr>
        <sz val="8"/>
        <rFont val="Arial"/>
        <family val="2"/>
      </rPr>
      <t>na terytorium</t>
    </r>
    <r>
      <rPr>
        <b/>
        <sz val="8"/>
        <rFont val="Arial"/>
        <family val="2"/>
      </rPr>
      <t xml:space="preserve"> RP </t>
    </r>
    <r>
      <rPr>
        <sz val="8"/>
        <rFont val="Arial"/>
        <family val="2"/>
      </rPr>
      <t xml:space="preserve">albo na terenie </t>
    </r>
    <r>
      <rPr>
        <b/>
        <sz val="8"/>
        <rFont val="Arial"/>
        <family val="2"/>
      </rPr>
      <t>Europy</t>
    </r>
    <r>
      <rPr>
        <sz val="8"/>
        <rFont val="Arial"/>
        <family val="2"/>
      </rPr>
      <t xml:space="preserve">, albo na terenie </t>
    </r>
    <r>
      <rPr>
        <b/>
        <sz val="8"/>
        <rFont val="Arial"/>
        <family val="2"/>
      </rPr>
      <t>całego Świata</t>
    </r>
  </si>
  <si>
    <t>EUROPA</t>
  </si>
  <si>
    <t>ŚWIAT</t>
  </si>
  <si>
    <r>
      <t>Podczas użytkowania sprzętu w terenie istnieje ryzyko jego kradzieży zwykłej</t>
    </r>
    <r>
      <rPr>
        <sz val="8"/>
        <rFont val="Arial"/>
        <family val="2"/>
      </rPr>
      <t xml:space="preserve"> (bez wlamania)</t>
    </r>
  </si>
  <si>
    <r>
      <t xml:space="preserve">WNIOSEK O UBEZPIECZENIE
sprzętu elektronicznego, oprogramowania oraz zwiększonych kosztów działalności 
</t>
    </r>
    <r>
      <rPr>
        <sz val="9"/>
        <rFont val="Arial"/>
        <family val="2"/>
      </rPr>
      <t>w ramach programu przeznaczonego dla firm geodezyjnych i kartograficznych</t>
    </r>
  </si>
  <si>
    <r>
      <t xml:space="preserve">Pojazdy, w których pozostawiany jest sprzęt przenośny </t>
    </r>
    <r>
      <rPr>
        <sz val="8"/>
        <color indexed="8"/>
        <rFont val="Arial"/>
        <family val="2"/>
      </rPr>
      <t>posiadają twardy dach. W ciągu dnia w godz. 6-22 sprzęt pozostawiany jest w bagażniku, którego zawartość jest niewidoczna z zewnątrz. Jeżeli brak jest przestrzeni bagażowej, przestrzeń bagażowa jest widoczna z zewnątrz ze względu na brak odpowiednich rozwiązań konstrukcyjnych lub sprzęt pozostawiany jest w przestrzeni pasażerskiej ze względu na jego znaczne rozmiary, pojazd zabezpieczony został aktywnym urządzeniem antywłamaniowym. W porze nocnej w godz. 22-6 pojazd  zamknięty został na klucz, zaparkowany był na parkingu strzeżonym i wyposażony był w alarm, albo znajdował się w garażu zamkniętym, do którego dostęp mają wyłącznie osoby upoważnione</t>
    </r>
  </si>
  <si>
    <r>
      <rPr>
        <b/>
        <u val="single"/>
        <sz val="8"/>
        <color indexed="10"/>
        <rFont val="Arial"/>
        <family val="2"/>
      </rPr>
      <t>UWAGA</t>
    </r>
    <r>
      <rPr>
        <b/>
        <sz val="8"/>
        <color indexed="10"/>
        <rFont val="Arial"/>
        <family val="2"/>
      </rPr>
      <t xml:space="preserve">! Do ubezpieczenia może zostać zgłoszone mienie nie starsze niż 15-letnie o wartości jednostkowej nie większej niż 600.000 zł. Suma ubezpieczenia powinna odpowiadać wartości odtworzeniowej, tj. aktualnym kosztom zakupu NOWEGO takiego samego lub najbardziej zbliżonego mienia. </t>
    </r>
  </si>
  <si>
    <t>Oświadczam, że podane przeze mnie informacje są prawdziwe oraz, że nie zostały zniekształcone ani pominięte jakiekolwiek istotne fakty.</t>
  </si>
  <si>
    <r>
      <t xml:space="preserve">SU </t>
    </r>
    <r>
      <rPr>
        <sz val="6.3"/>
        <rFont val="Arial"/>
        <family val="2"/>
      </rPr>
      <t>(suma ubezpieczenia)</t>
    </r>
  </si>
  <si>
    <r>
      <rPr>
        <b/>
        <sz val="8"/>
        <rFont val="Arial"/>
        <family val="2"/>
      </rPr>
      <t xml:space="preserve">Klauzula kradzieży zwykłej - </t>
    </r>
    <r>
      <rPr>
        <sz val="8"/>
        <rFont val="Arial"/>
        <family val="2"/>
      </rPr>
      <t>SU jest równa wartości najdroższego sprzętu przenośnego, nie więcej niż 100.000 zł</t>
    </r>
  </si>
  <si>
    <t>WŁĄCZONO, EUROPA</t>
  </si>
  <si>
    <t>WŁĄCZONO, ŚWIAT</t>
  </si>
  <si>
    <t>Stawka za ubezpieczenie</t>
  </si>
  <si>
    <t>Razem (składka min. za Podstawowy zakres ubezpieczenia wynosi 250 zł)</t>
  </si>
  <si>
    <r>
      <t xml:space="preserve">Podstawowy zakres ubezpieczenia - </t>
    </r>
    <r>
      <rPr>
        <sz val="9"/>
        <rFont val="Arial"/>
        <family val="2"/>
      </rPr>
      <t>ochrona na terenie RP</t>
    </r>
  </si>
  <si>
    <r>
      <t>Rozszerzony zakres ubezpieczenia</t>
    </r>
    <r>
      <rPr>
        <sz val="9"/>
        <rFont val="Arial"/>
        <family val="2"/>
      </rPr>
      <t xml:space="preserve"> - wybierz opcję "</t>
    </r>
    <r>
      <rPr>
        <b/>
        <sz val="9"/>
        <rFont val="Arial"/>
        <family val="2"/>
      </rPr>
      <t>WŁĄCZONO</t>
    </r>
    <r>
      <rPr>
        <sz val="9"/>
        <rFont val="Arial"/>
        <family val="2"/>
      </rPr>
      <t>", jeśli klauzula ma zostać włączona</t>
    </r>
  </si>
  <si>
    <r>
      <t xml:space="preserve">Lokale, w których przechowywane jest mienie </t>
    </r>
    <r>
      <rPr>
        <sz val="8"/>
        <rFont val="Arial"/>
        <family val="2"/>
      </rPr>
      <t>zabezpieczone są drzwiami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zewnętrznymi zamkniętymi na 2 zamki wielozastawkowe lub 1 atestowany (wymóg nie dotyczy drzwi tarasowych i balkonowych). Jeśli w lokalu ustanowiono stały dozór albo wyposażono go w czynny alarm, drzwi zewnętrzne zamknięte są na co najmniej 1 zamek wielozastawkowy. w przypadku pozostawienia sprzętu w pokoju hotelowym lub hostelowych, drzwi zamknięte są na 1 zamek wielostawkowy lub 1 zamek otwierany za pomocą karty magnetycznej</t>
    </r>
  </si>
  <si>
    <r>
      <rPr>
        <b/>
        <sz val="8"/>
        <rFont val="Arial"/>
        <family val="2"/>
      </rPr>
      <t>Klauzula szkód zaistniałych poza granicami RP</t>
    </r>
    <r>
      <rPr>
        <sz val="8"/>
        <rFont val="Arial"/>
        <family val="2"/>
      </rPr>
      <t xml:space="preserve"> - włącza szkody zaistniałe na terenie </t>
    </r>
    <r>
      <rPr>
        <b/>
        <sz val="8"/>
        <rFont val="Arial"/>
        <family val="2"/>
      </rPr>
      <t>Europy</t>
    </r>
    <r>
      <rPr>
        <sz val="8"/>
        <rFont val="Arial"/>
        <family val="2"/>
      </rPr>
      <t xml:space="preserve"> albo </t>
    </r>
    <r>
      <rPr>
        <b/>
        <sz val="8"/>
        <rFont val="Arial"/>
        <family val="2"/>
      </rPr>
      <t>całego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Świata</t>
    </r>
  </si>
  <si>
    <r>
      <t>Sprzęt wykorzystywany jest przez Ubezpieczającego lub jego podwykonawców,</t>
    </r>
    <r>
      <rPr>
        <sz val="7.5"/>
        <rFont val="Arial"/>
        <family val="2"/>
      </rPr>
      <t xml:space="preserve"> którym został oddany na podstawie umowy najmu sporządzonej na piśmie. Sprzęt nie jest wynajmowany odpłatnie osobom trzecim</t>
    </r>
  </si>
  <si>
    <t>UWAGA! Objęcie ochroną ww. ryzyk wymaga włączenia klauzul dodatkowych w Rozszerzonym zakresie ubezpieczenia w tabeli KALKULACJA SKŁADKI</t>
  </si>
  <si>
    <t>Składka dodatkowa z tytułu szkodowego przebiegu ubezpieczenia</t>
  </si>
  <si>
    <t>Składka łączna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</si>
</sst>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#,##0.00\ &quot;zł&quot;"/>
    <numFmt numFmtId="169" formatCode="[$-415]d\ mmmm\ yyyy"/>
    <numFmt numFmtId="170" formatCode="#,##0.000"/>
    <numFmt numFmtId="171" formatCode="0.0000"/>
    <numFmt numFmtId="172" formatCode="#,##0.00000"/>
    <numFmt numFmtId="173" formatCode="0.00000"/>
    <numFmt numFmtId="174" formatCode="yyyy/mm/dd;@"/>
    <numFmt numFmtId="175" formatCode="#,##0.0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Czcionka tekstu podstawowego"/>
      <family val="2"/>
    </font>
    <font>
      <b/>
      <u val="single"/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b/>
      <sz val="8"/>
      <color indexed="8"/>
      <name val="Arial"/>
      <family val="2"/>
    </font>
    <font>
      <sz val="6.3"/>
      <name val="Arial"/>
      <family val="2"/>
    </font>
    <font>
      <i/>
      <sz val="7"/>
      <name val="Arial"/>
      <family val="2"/>
    </font>
    <font>
      <sz val="9"/>
      <name val="Tahoma"/>
      <family val="2"/>
    </font>
    <font>
      <b/>
      <sz val="7.5"/>
      <name val="Arial"/>
      <family val="2"/>
    </font>
    <font>
      <sz val="7.5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b/>
      <sz val="9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 tint="-0.4999699890613556"/>
      <name val="Arial"/>
      <family val="2"/>
    </font>
    <font>
      <b/>
      <sz val="8"/>
      <color rgb="FFFF0000"/>
      <name val="Arial"/>
      <family val="2"/>
    </font>
    <font>
      <b/>
      <sz val="8"/>
      <color theme="0" tint="-0.4999699890613556"/>
      <name val="Arial"/>
      <family val="2"/>
    </font>
    <font>
      <sz val="8"/>
      <color theme="1"/>
      <name val="Arial"/>
      <family val="2"/>
    </font>
    <font>
      <b/>
      <u val="single"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3" fontId="6" fillId="33" borderId="10" xfId="0" applyNumberFormat="1" applyFont="1" applyFill="1" applyBorder="1" applyAlignment="1" applyProtection="1">
      <alignment horizontal="center" vertical="center"/>
      <protection locked="0"/>
    </xf>
    <xf numFmtId="49" fontId="64" fillId="0" borderId="0" xfId="0" applyNumberFormat="1" applyFont="1" applyAlignment="1" applyProtection="1">
      <alignment horizontal="left" vertical="center" wrapText="1"/>
      <protection hidden="1"/>
    </xf>
    <xf numFmtId="4" fontId="6" fillId="0" borderId="10" xfId="0" applyNumberFormat="1" applyFont="1" applyBorder="1" applyAlignment="1" applyProtection="1">
      <alignment horizontal="center" vertical="center" wrapText="1"/>
      <protection hidden="1"/>
    </xf>
    <xf numFmtId="166" fontId="6" fillId="0" borderId="10" xfId="0" applyNumberFormat="1" applyFont="1" applyBorder="1" applyAlignment="1" applyProtection="1">
      <alignment horizontal="center" vertical="center"/>
      <protection hidden="1"/>
    </xf>
    <xf numFmtId="3" fontId="6" fillId="0" borderId="10" xfId="0" applyNumberFormat="1" applyFont="1" applyBorder="1" applyAlignment="1" applyProtection="1">
      <alignment horizontal="center" vertical="center"/>
      <protection hidden="1"/>
    </xf>
    <xf numFmtId="4" fontId="6" fillId="33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  <protection hidden="1"/>
    </xf>
    <xf numFmtId="3" fontId="8" fillId="34" borderId="10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 wrapText="1"/>
      <protection hidden="1"/>
    </xf>
    <xf numFmtId="49" fontId="8" fillId="0" borderId="0" xfId="0" applyNumberFormat="1" applyFont="1" applyAlignment="1" applyProtection="1">
      <alignment wrapText="1"/>
      <protection hidden="1"/>
    </xf>
    <xf numFmtId="49" fontId="6" fillId="0" borderId="0" xfId="0" applyNumberFormat="1" applyFont="1" applyAlignment="1" applyProtection="1">
      <alignment wrapText="1"/>
      <protection hidden="1"/>
    </xf>
    <xf numFmtId="49" fontId="6" fillId="0" borderId="0" xfId="0" applyNumberFormat="1" applyFont="1" applyBorder="1" applyAlignment="1" applyProtection="1">
      <alignment horizontal="left" vertical="center"/>
      <protection hidden="1"/>
    </xf>
    <xf numFmtId="49" fontId="6" fillId="0" borderId="0" xfId="0" applyNumberFormat="1" applyFont="1" applyBorder="1" applyAlignment="1" applyProtection="1">
      <alignment horizontal="right" vertical="center"/>
      <protection hidden="1"/>
    </xf>
    <xf numFmtId="49" fontId="5" fillId="0" borderId="10" xfId="0" applyNumberFormat="1" applyFont="1" applyBorder="1" applyAlignment="1" applyProtection="1">
      <alignment horizontal="left" vertical="center" wrapText="1"/>
      <protection hidden="1"/>
    </xf>
    <xf numFmtId="49" fontId="5" fillId="0" borderId="10" xfId="0" applyNumberFormat="1" applyFont="1" applyBorder="1" applyAlignment="1" applyProtection="1">
      <alignment horizontal="left" vertical="center"/>
      <protection hidden="1"/>
    </xf>
    <xf numFmtId="49" fontId="6" fillId="33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hidden="1"/>
    </xf>
    <xf numFmtId="0" fontId="9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 horizontal="left" vertical="center"/>
      <protection hidden="1"/>
    </xf>
    <xf numFmtId="49" fontId="6" fillId="33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hidden="1"/>
    </xf>
    <xf numFmtId="49" fontId="6" fillId="0" borderId="10" xfId="0" applyNumberFormat="1" applyFont="1" applyBorder="1" applyAlignment="1" applyProtection="1">
      <alignment horizontal="left" vertical="center" wrapText="1"/>
      <protection hidden="1"/>
    </xf>
    <xf numFmtId="49" fontId="6" fillId="0" borderId="0" xfId="0" applyNumberFormat="1" applyFont="1" applyBorder="1" applyAlignment="1" applyProtection="1">
      <alignment horizontal="left" vertical="center" wrapText="1"/>
      <protection hidden="1"/>
    </xf>
    <xf numFmtId="49" fontId="5" fillId="0" borderId="0" xfId="0" applyNumberFormat="1" applyFont="1" applyBorder="1" applyAlignment="1" applyProtection="1">
      <alignment horizontal="left" vertical="center" wrapText="1"/>
      <protection hidden="1"/>
    </xf>
    <xf numFmtId="49" fontId="5" fillId="0" borderId="0" xfId="0" applyNumberFormat="1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4" fontId="6" fillId="0" borderId="1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49" fontId="5" fillId="0" borderId="11" xfId="0" applyNumberFormat="1" applyFont="1" applyFill="1" applyBorder="1" applyAlignment="1" applyProtection="1">
      <alignment horizontal="left" vertical="center"/>
      <protection hidden="1"/>
    </xf>
    <xf numFmtId="49" fontId="5" fillId="0" borderId="11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justify" vertical="top"/>
      <protection hidden="1"/>
    </xf>
    <xf numFmtId="0" fontId="12" fillId="0" borderId="0" xfId="0" applyFont="1" applyAlignment="1" applyProtection="1">
      <alignment horizontal="right" vertical="top"/>
      <protection hidden="1"/>
    </xf>
    <xf numFmtId="0" fontId="12" fillId="0" borderId="0" xfId="0" applyFont="1" applyAlignment="1" applyProtection="1">
      <alignment horizontal="justify" vertical="top"/>
      <protection hidden="1"/>
    </xf>
    <xf numFmtId="0" fontId="13" fillId="0" borderId="0" xfId="0" applyFont="1" applyAlignment="1" applyProtection="1">
      <alignment horizontal="right" vertical="top"/>
      <protection hidden="1"/>
    </xf>
    <xf numFmtId="0" fontId="13" fillId="0" borderId="0" xfId="0" applyFont="1" applyAlignment="1" applyProtection="1">
      <alignment horizontal="left" vertical="center"/>
      <protection hidden="1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0" applyNumberFormat="1" applyFont="1" applyFill="1" applyBorder="1" applyAlignment="1" applyProtection="1">
      <alignment horizontal="left" vertical="center"/>
      <protection hidden="1"/>
    </xf>
    <xf numFmtId="49" fontId="16" fillId="0" borderId="0" xfId="0" applyNumberFormat="1" applyFont="1" applyFill="1" applyBorder="1" applyAlignment="1" applyProtection="1">
      <alignment horizontal="right" vertical="center"/>
      <protection hidden="1"/>
    </xf>
    <xf numFmtId="49" fontId="16" fillId="0" borderId="0" xfId="0" applyNumberFormat="1" applyFont="1" applyAlignment="1" applyProtection="1">
      <alignment horizontal="left" vertical="center" wrapText="1"/>
      <protection hidden="1"/>
    </xf>
    <xf numFmtId="49" fontId="17" fillId="0" borderId="10" xfId="0" applyNumberFormat="1" applyFont="1" applyBorder="1" applyAlignment="1" applyProtection="1">
      <alignment horizontal="left" vertical="center" wrapText="1"/>
      <protection hidden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justify" vertical="center" wrapText="1"/>
      <protection hidden="1"/>
    </xf>
    <xf numFmtId="49" fontId="16" fillId="0" borderId="0" xfId="0" applyNumberFormat="1" applyFont="1" applyAlignment="1" applyProtection="1">
      <alignment horizontal="left" vertical="center"/>
      <protection hidden="1"/>
    </xf>
    <xf numFmtId="166" fontId="16" fillId="0" borderId="0" xfId="0" applyNumberFormat="1" applyFont="1" applyAlignment="1" applyProtection="1">
      <alignment horizontal="right" vertical="center"/>
      <protection hidden="1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 applyProtection="1">
      <alignment horizontal="right" vertical="center"/>
      <protection hidden="1"/>
    </xf>
    <xf numFmtId="49" fontId="65" fillId="0" borderId="0" xfId="0" applyNumberFormat="1" applyFont="1" applyAlignment="1" applyProtection="1">
      <alignment horizontal="left" vertical="center" wrapText="1"/>
      <protection hidden="1"/>
    </xf>
    <xf numFmtId="49" fontId="66" fillId="0" borderId="0" xfId="0" applyNumberFormat="1" applyFont="1" applyAlignment="1" applyProtection="1">
      <alignment horizontal="left" vertical="center"/>
      <protection hidden="1"/>
    </xf>
    <xf numFmtId="49" fontId="66" fillId="0" borderId="0" xfId="0" applyNumberFormat="1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top" wrapText="1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justify" vertical="center" wrapText="1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166" fontId="67" fillId="0" borderId="10" xfId="0" applyNumberFormat="1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166" fontId="67" fillId="0" borderId="10" xfId="0" applyNumberFormat="1" applyFont="1" applyBorder="1" applyAlignment="1" applyProtection="1">
      <alignment horizontal="center" vertical="center"/>
      <protection locked="0"/>
    </xf>
    <xf numFmtId="167" fontId="68" fillId="0" borderId="0" xfId="0" applyNumberFormat="1" applyFont="1" applyAlignment="1" applyProtection="1">
      <alignment horizontal="center" vertical="center" wrapText="1"/>
      <protection hidden="1"/>
    </xf>
    <xf numFmtId="0" fontId="69" fillId="0" borderId="10" xfId="0" applyFont="1" applyBorder="1" applyAlignment="1" applyProtection="1">
      <alignment horizontal="center" vertical="center" wrapText="1"/>
      <protection hidden="1"/>
    </xf>
    <xf numFmtId="166" fontId="5" fillId="0" borderId="0" xfId="0" applyNumberFormat="1" applyFont="1" applyAlignment="1" applyProtection="1">
      <alignment horizontal="left" vertical="center"/>
      <protection hidden="1"/>
    </xf>
    <xf numFmtId="166" fontId="5" fillId="0" borderId="0" xfId="0" applyNumberFormat="1" applyFont="1" applyAlignment="1" applyProtection="1">
      <alignment horizontal="right" vertical="center"/>
      <protection hidden="1"/>
    </xf>
    <xf numFmtId="166" fontId="5" fillId="0" borderId="0" xfId="0" applyNumberFormat="1" applyFont="1" applyAlignment="1" applyProtection="1">
      <alignment horizontal="left" vertical="center" wrapText="1"/>
      <protection hidden="1"/>
    </xf>
    <xf numFmtId="0" fontId="18" fillId="0" borderId="10" xfId="0" applyFont="1" applyBorder="1" applyAlignment="1" applyProtection="1">
      <alignment horizontal="justify" vertical="center" wrapText="1"/>
      <protection hidden="1"/>
    </xf>
    <xf numFmtId="0" fontId="64" fillId="0" borderId="10" xfId="0" applyFont="1" applyBorder="1" applyAlignment="1" applyProtection="1">
      <alignment horizontal="center" vertical="center" wrapText="1"/>
      <protection locked="0"/>
    </xf>
    <xf numFmtId="4" fontId="70" fillId="0" borderId="10" xfId="0" applyNumberFormat="1" applyFont="1" applyBorder="1" applyAlignment="1" applyProtection="1">
      <alignment horizontal="center" vertical="center"/>
      <protection hidden="1"/>
    </xf>
    <xf numFmtId="166" fontId="64" fillId="0" borderId="10" xfId="0" applyNumberFormat="1" applyFont="1" applyBorder="1" applyAlignment="1" applyProtection="1">
      <alignment horizontal="center" vertical="center"/>
      <protection hidden="1"/>
    </xf>
    <xf numFmtId="3" fontId="64" fillId="0" borderId="10" xfId="0" applyNumberFormat="1" applyFont="1" applyBorder="1" applyAlignment="1" applyProtection="1">
      <alignment horizontal="center" vertical="center"/>
      <protection hidden="1"/>
    </xf>
    <xf numFmtId="4" fontId="6" fillId="33" borderId="13" xfId="0" applyNumberFormat="1" applyFont="1" applyFill="1" applyBorder="1" applyAlignment="1" applyProtection="1">
      <alignment horizontal="center" vertical="center"/>
      <protection locked="0"/>
    </xf>
    <xf numFmtId="3" fontId="6" fillId="0" borderId="13" xfId="0" applyNumberFormat="1" applyFont="1" applyBorder="1" applyAlignment="1" applyProtection="1">
      <alignment horizontal="center" vertical="center"/>
      <protection hidden="1"/>
    </xf>
    <xf numFmtId="49" fontId="65" fillId="0" borderId="10" xfId="0" applyNumberFormat="1" applyFont="1" applyBorder="1" applyAlignment="1" applyProtection="1">
      <alignment horizontal="left" vertical="center" wrapText="1"/>
      <protection hidden="1"/>
    </xf>
    <xf numFmtId="166" fontId="5" fillId="0" borderId="10" xfId="0" applyNumberFormat="1" applyFont="1" applyBorder="1" applyAlignment="1" applyProtection="1">
      <alignment horizontal="center" vertical="center" wrapText="1"/>
      <protection hidden="1"/>
    </xf>
    <xf numFmtId="10" fontId="6" fillId="0" borderId="10" xfId="0" applyNumberFormat="1" applyFont="1" applyBorder="1" applyAlignment="1" applyProtection="1">
      <alignment horizontal="center" vertical="center"/>
      <protection hidden="1"/>
    </xf>
    <xf numFmtId="10" fontId="6" fillId="0" borderId="13" xfId="0" applyNumberFormat="1" applyFont="1" applyBorder="1" applyAlignment="1" applyProtection="1">
      <alignment horizontal="center" vertical="center"/>
      <protection hidden="1"/>
    </xf>
    <xf numFmtId="0" fontId="70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67" fillId="0" borderId="10" xfId="0" applyFont="1" applyBorder="1" applyAlignment="1" applyProtection="1">
      <alignment horizontal="center" vertical="center" wrapText="1"/>
      <protection hidden="1"/>
    </xf>
    <xf numFmtId="4" fontId="67" fillId="0" borderId="10" xfId="0" applyNumberFormat="1" applyFont="1" applyBorder="1" applyAlignment="1" applyProtection="1">
      <alignment horizontal="center" vertical="center" wrapText="1"/>
      <protection hidden="1"/>
    </xf>
    <xf numFmtId="4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justify" vertical="top"/>
      <protection hidden="1"/>
    </xf>
    <xf numFmtId="0" fontId="13" fillId="0" borderId="0" xfId="0" applyFont="1" applyAlignment="1" applyProtection="1">
      <alignment horizontal="justify" vertical="top" wrapText="1"/>
      <protection hidden="1"/>
    </xf>
    <xf numFmtId="49" fontId="5" fillId="0" borderId="12" xfId="0" applyNumberFormat="1" applyFont="1" applyBorder="1" applyAlignment="1" applyProtection="1">
      <alignment horizontal="left" vertical="center"/>
      <protection hidden="1"/>
    </xf>
    <xf numFmtId="49" fontId="5" fillId="0" borderId="14" xfId="0" applyNumberFormat="1" applyFont="1" applyBorder="1" applyAlignment="1" applyProtection="1">
      <alignment horizontal="left" vertical="center"/>
      <protection hidden="1"/>
    </xf>
    <xf numFmtId="49" fontId="5" fillId="0" borderId="12" xfId="0" applyNumberFormat="1" applyFont="1" applyBorder="1" applyAlignment="1" applyProtection="1">
      <alignment horizontal="left" vertical="center" wrapText="1"/>
      <protection hidden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9" fontId="6" fillId="33" borderId="12" xfId="0" applyNumberFormat="1" applyFont="1" applyFill="1" applyBorder="1" applyAlignment="1" applyProtection="1">
      <alignment horizontal="left" vertical="center"/>
      <protection locked="0"/>
    </xf>
    <xf numFmtId="49" fontId="6" fillId="33" borderId="15" xfId="0" applyNumberFormat="1" applyFont="1" applyFill="1" applyBorder="1" applyAlignment="1" applyProtection="1">
      <alignment horizontal="left" vertical="center"/>
      <protection locked="0"/>
    </xf>
    <xf numFmtId="49" fontId="6" fillId="33" borderId="14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49" fontId="6" fillId="33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6" fillId="33" borderId="10" xfId="0" applyFont="1" applyFill="1" applyBorder="1" applyAlignment="1" applyProtection="1">
      <alignment horizontal="justify" vertical="top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hidden="1"/>
    </xf>
    <xf numFmtId="0" fontId="5" fillId="0" borderId="15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left" vertical="center" wrapText="1"/>
      <protection hidden="1"/>
    </xf>
    <xf numFmtId="0" fontId="6" fillId="33" borderId="12" xfId="0" applyFont="1" applyFill="1" applyBorder="1" applyAlignment="1" applyProtection="1">
      <alignment horizontal="left" vertical="center" wrapText="1"/>
      <protection locked="0"/>
    </xf>
    <xf numFmtId="0" fontId="6" fillId="33" borderId="15" xfId="0" applyFont="1" applyFill="1" applyBorder="1" applyAlignment="1" applyProtection="1">
      <alignment horizontal="left" vertical="center" wrapText="1"/>
      <protection locked="0"/>
    </xf>
    <xf numFmtId="0" fontId="6" fillId="33" borderId="14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justify" vertical="top" wrapText="1"/>
      <protection hidden="1"/>
    </xf>
    <xf numFmtId="0" fontId="7" fillId="0" borderId="10" xfId="0" applyFont="1" applyFill="1" applyBorder="1" applyAlignment="1" applyProtection="1">
      <alignment horizontal="left" vertical="center"/>
      <protection hidden="1"/>
    </xf>
    <xf numFmtId="0" fontId="8" fillId="34" borderId="10" xfId="0" applyFont="1" applyFill="1" applyBorder="1" applyAlignment="1" applyProtection="1">
      <alignment horizontal="center" vertical="center" wrapText="1"/>
      <protection hidden="1"/>
    </xf>
    <xf numFmtId="0" fontId="8" fillId="34" borderId="10" xfId="0" applyFont="1" applyFill="1" applyBorder="1" applyAlignment="1" applyProtection="1">
      <alignment horizontal="center" vertical="center"/>
      <protection hidden="1"/>
    </xf>
    <xf numFmtId="10" fontId="6" fillId="0" borderId="13" xfId="0" applyNumberFormat="1" applyFont="1" applyBorder="1" applyAlignment="1" applyProtection="1">
      <alignment horizontal="center" vertical="center"/>
      <protection hidden="1"/>
    </xf>
    <xf numFmtId="10" fontId="6" fillId="0" borderId="11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right" vertical="center" wrapText="1"/>
      <protection hidden="1"/>
    </xf>
    <xf numFmtId="0" fontId="5" fillId="0" borderId="15" xfId="0" applyFont="1" applyFill="1" applyBorder="1" applyAlignment="1" applyProtection="1">
      <alignment horizontal="right" vertical="center" wrapText="1"/>
      <protection hidden="1"/>
    </xf>
    <xf numFmtId="0" fontId="8" fillId="34" borderId="12" xfId="0" applyFont="1" applyFill="1" applyBorder="1" applyAlignment="1" applyProtection="1">
      <alignment horizontal="right" vertical="center" wrapText="1"/>
      <protection hidden="1"/>
    </xf>
    <xf numFmtId="0" fontId="8" fillId="34" borderId="15" xfId="0" applyFont="1" applyFill="1" applyBorder="1" applyAlignment="1" applyProtection="1">
      <alignment horizontal="right" vertical="center" wrapText="1"/>
      <protection hidden="1"/>
    </xf>
    <xf numFmtId="0" fontId="8" fillId="34" borderId="14" xfId="0" applyFont="1" applyFill="1" applyBorder="1" applyAlignment="1" applyProtection="1">
      <alignment horizontal="right" vertical="center" wrapText="1"/>
      <protection hidden="1"/>
    </xf>
    <xf numFmtId="0" fontId="5" fillId="0" borderId="17" xfId="0" applyFont="1" applyBorder="1" applyAlignment="1" applyProtection="1">
      <alignment horizontal="justify" vertical="center" wrapText="1"/>
      <protection hidden="1"/>
    </xf>
    <xf numFmtId="0" fontId="5" fillId="0" borderId="18" xfId="0" applyFont="1" applyBorder="1" applyAlignment="1" applyProtection="1">
      <alignment horizontal="justify" vertical="center" wrapText="1"/>
      <protection hidden="1"/>
    </xf>
    <xf numFmtId="0" fontId="5" fillId="0" borderId="19" xfId="0" applyFont="1" applyBorder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justify" vertical="center" wrapText="1"/>
      <protection hidden="1"/>
    </xf>
    <xf numFmtId="0" fontId="5" fillId="0" borderId="10" xfId="0" applyFont="1" applyFill="1" applyBorder="1" applyAlignment="1" applyProtection="1">
      <alignment horizontal="justify" vertical="center" wrapText="1"/>
      <protection hidden="1"/>
    </xf>
    <xf numFmtId="0" fontId="21" fillId="0" borderId="10" xfId="0" applyFont="1" applyBorder="1" applyAlignment="1" applyProtection="1">
      <alignment horizontal="justify" vertical="center" wrapText="1"/>
      <protection hidden="1"/>
    </xf>
    <xf numFmtId="0" fontId="70" fillId="0" borderId="10" xfId="0" applyFont="1" applyBorder="1" applyAlignment="1" applyProtection="1">
      <alignment horizontal="justify" vertical="center" wrapText="1"/>
      <protection hidden="1"/>
    </xf>
    <xf numFmtId="49" fontId="70" fillId="0" borderId="0" xfId="0" applyNumberFormat="1" applyFont="1" applyAlignment="1" applyProtection="1">
      <alignment horizontal="justify" vertical="center" wrapText="1"/>
      <protection hidden="1"/>
    </xf>
    <xf numFmtId="0" fontId="7" fillId="0" borderId="12" xfId="0" applyFont="1" applyBorder="1" applyAlignment="1" applyProtection="1">
      <alignment horizontal="left" vertical="center" wrapText="1"/>
      <protection hidden="1"/>
    </xf>
    <xf numFmtId="0" fontId="7" fillId="0" borderId="15" xfId="0" applyFont="1" applyBorder="1" applyAlignment="1" applyProtection="1">
      <alignment horizontal="left" vertical="center" wrapText="1"/>
      <protection hidden="1"/>
    </xf>
    <xf numFmtId="14" fontId="6" fillId="33" borderId="12" xfId="0" applyNumberFormat="1" applyFont="1" applyFill="1" applyBorder="1" applyAlignment="1" applyProtection="1">
      <alignment horizontal="center" vertical="center"/>
      <protection locked="0"/>
    </xf>
    <xf numFmtId="14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justify" vertical="top" wrapText="1"/>
      <protection hidden="1"/>
    </xf>
    <xf numFmtId="0" fontId="71" fillId="0" borderId="0" xfId="0" applyFont="1" applyAlignment="1" applyProtection="1">
      <alignment horizontal="justify" vertical="top" wrapText="1"/>
      <protection hidden="1"/>
    </xf>
    <xf numFmtId="0" fontId="7" fillId="0" borderId="12" xfId="0" applyFont="1" applyBorder="1" applyAlignment="1" applyProtection="1">
      <alignment horizontal="justify" vertical="center" wrapText="1"/>
      <protection hidden="1"/>
    </xf>
    <xf numFmtId="0" fontId="7" fillId="0" borderId="15" xfId="0" applyFont="1" applyBorder="1" applyAlignment="1" applyProtection="1">
      <alignment horizontal="justify" vertical="center" wrapText="1"/>
      <protection hidden="1"/>
    </xf>
    <xf numFmtId="0" fontId="7" fillId="0" borderId="14" xfId="0" applyFont="1" applyBorder="1" applyAlignment="1" applyProtection="1">
      <alignment horizontal="justify" vertical="center" wrapText="1"/>
      <protection hidden="1"/>
    </xf>
    <xf numFmtId="0" fontId="5" fillId="0" borderId="16" xfId="0" applyFont="1" applyFill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justify" vertical="top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5" fillId="0" borderId="15" xfId="0" applyFont="1" applyBorder="1" applyAlignment="1" applyProtection="1">
      <alignment horizontal="left" vertical="center" wrapText="1"/>
      <protection hidden="1"/>
    </xf>
    <xf numFmtId="49" fontId="5" fillId="0" borderId="13" xfId="0" applyNumberFormat="1" applyFont="1" applyBorder="1" applyAlignment="1" applyProtection="1">
      <alignment horizontal="left" vertical="center"/>
      <protection hidden="1"/>
    </xf>
    <xf numFmtId="49" fontId="5" fillId="0" borderId="11" xfId="0" applyNumberFormat="1" applyFont="1" applyBorder="1" applyAlignment="1" applyProtection="1">
      <alignment horizontal="left" vertical="center"/>
      <protection hidden="1"/>
    </xf>
    <xf numFmtId="49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72" fillId="0" borderId="0" xfId="0" applyNumberFormat="1" applyFont="1" applyAlignment="1" applyProtection="1">
      <alignment horizontal="left" vertical="top" wrapText="1"/>
      <protection hidden="1"/>
    </xf>
    <xf numFmtId="0" fontId="72" fillId="0" borderId="0" xfId="0" applyFont="1" applyFill="1" applyBorder="1" applyAlignment="1" applyProtection="1">
      <alignment horizontal="left" vertical="top" wrapText="1"/>
      <protection hidden="1"/>
    </xf>
    <xf numFmtId="0" fontId="72" fillId="0" borderId="0" xfId="0" applyFont="1" applyAlignment="1" applyProtection="1">
      <alignment horizontal="left" vertical="top" wrapText="1"/>
      <protection hidden="1"/>
    </xf>
    <xf numFmtId="0" fontId="25" fillId="0" borderId="10" xfId="0" applyFont="1" applyFill="1" applyBorder="1" applyAlignment="1" applyProtection="1">
      <alignment horizontal="justify" vertical="center" wrapText="1"/>
      <protection hidden="1"/>
    </xf>
    <xf numFmtId="0" fontId="26" fillId="0" borderId="10" xfId="0" applyFont="1" applyFill="1" applyBorder="1" applyAlignment="1" applyProtection="1">
      <alignment horizontal="justify" vertical="center" wrapText="1"/>
      <protection hidden="1"/>
    </xf>
    <xf numFmtId="0" fontId="5" fillId="0" borderId="10" xfId="0" applyFont="1" applyBorder="1" applyAlignment="1" applyProtection="1">
      <alignment horizontal="justify" vertical="center" wrapText="1"/>
      <protection hidden="1"/>
    </xf>
    <xf numFmtId="0" fontId="5" fillId="0" borderId="20" xfId="0" applyFont="1" applyBorder="1" applyAlignment="1" applyProtection="1">
      <alignment horizontal="justify" vertical="center" wrapText="1"/>
      <protection hidden="1"/>
    </xf>
    <xf numFmtId="0" fontId="5" fillId="0" borderId="21" xfId="0" applyFont="1" applyBorder="1" applyAlignment="1" applyProtection="1">
      <alignment horizontal="justify" vertical="center" wrapText="1"/>
      <protection hidden="1"/>
    </xf>
    <xf numFmtId="0" fontId="5" fillId="0" borderId="22" xfId="0" applyFont="1" applyBorder="1" applyAlignment="1" applyProtection="1">
      <alignment horizontal="justify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/>
      <protection hidden="1"/>
    </xf>
    <xf numFmtId="3" fontId="6" fillId="0" borderId="11" xfId="0" applyNumberFormat="1" applyFont="1" applyBorder="1" applyAlignment="1" applyProtection="1">
      <alignment horizontal="center" vertical="center"/>
      <protection hidden="1"/>
    </xf>
    <xf numFmtId="49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8" fillId="0" borderId="0" xfId="0" applyFont="1" applyAlignment="1" applyProtection="1">
      <alignment horizontal="justify" vertical="top" wrapText="1"/>
      <protection hidden="1"/>
    </xf>
    <xf numFmtId="49" fontId="6" fillId="0" borderId="0" xfId="0" applyNumberFormat="1" applyFont="1" applyAlignment="1" applyProtection="1">
      <alignment horizontal="left" vertical="center" wrapText="1"/>
      <protection hidden="1"/>
    </xf>
    <xf numFmtId="0" fontId="7" fillId="0" borderId="10" xfId="0" applyFont="1" applyBorder="1" applyAlignment="1" applyProtection="1">
      <alignment horizontal="justify" vertical="center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49" fontId="8" fillId="0" borderId="0" xfId="0" applyNumberFormat="1" applyFont="1" applyAlignment="1" applyProtection="1">
      <alignment horizontal="center" vertical="top" wrapText="1"/>
      <protection hidden="1"/>
    </xf>
    <xf numFmtId="0" fontId="7" fillId="0" borderId="14" xfId="0" applyFont="1" applyBorder="1" applyAlignment="1" applyProtection="1">
      <alignment horizontal="left" vertical="center" wrapText="1"/>
      <protection hidden="1"/>
    </xf>
    <xf numFmtId="166" fontId="67" fillId="0" borderId="12" xfId="0" applyNumberFormat="1" applyFont="1" applyBorder="1" applyAlignment="1" applyProtection="1">
      <alignment horizontal="center" vertical="center" wrapText="1"/>
      <protection hidden="1"/>
    </xf>
    <xf numFmtId="166" fontId="67" fillId="0" borderId="14" xfId="0" applyNumberFormat="1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left" vertical="top" wrapText="1"/>
      <protection hidden="1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23" xfId="0" applyFont="1" applyBorder="1" applyAlignment="1" applyProtection="1">
      <alignment horizontal="left" vertical="center"/>
      <protection hidden="1"/>
    </xf>
    <xf numFmtId="0" fontId="69" fillId="0" borderId="12" xfId="0" applyFont="1" applyBorder="1" applyAlignment="1" applyProtection="1">
      <alignment horizontal="center" vertical="center"/>
      <protection hidden="1"/>
    </xf>
    <xf numFmtId="0" fontId="69" fillId="0" borderId="14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horizontal="right" vertical="center"/>
      <protection hidden="1"/>
    </xf>
    <xf numFmtId="166" fontId="67" fillId="0" borderId="10" xfId="0" applyNumberFormat="1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8</xdr:col>
      <xdr:colOff>1009650</xdr:colOff>
      <xdr:row>1</xdr:row>
      <xdr:rowOff>1000125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4300"/>
          <a:ext cx="7410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9525</xdr:rowOff>
    </xdr:from>
    <xdr:to>
      <xdr:col>8</xdr:col>
      <xdr:colOff>1009650</xdr:colOff>
      <xdr:row>127</xdr:row>
      <xdr:rowOff>981075</xdr:rowOff>
    </xdr:to>
    <xdr:pic>
      <xdr:nvPicPr>
        <xdr:cNvPr id="2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821525"/>
          <a:ext cx="7410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J179"/>
  <sheetViews>
    <sheetView showGridLines="0" showRowColHeaders="0" tabSelected="1" workbookViewId="0" topLeftCell="A1">
      <selection activeCell="C9" sqref="C9:I9"/>
    </sheetView>
  </sheetViews>
  <sheetFormatPr defaultColWidth="0" defaultRowHeight="14.25" zeroHeight="1"/>
  <cols>
    <col min="1" max="1" width="2.5" style="9" customWidth="1"/>
    <col min="2" max="2" width="6.59765625" style="9" customWidth="1"/>
    <col min="3" max="3" width="12.8984375" style="9" customWidth="1"/>
    <col min="4" max="4" width="6.3984375" style="9" customWidth="1"/>
    <col min="5" max="5" width="11.8984375" style="9" customWidth="1"/>
    <col min="6" max="6" width="8.59765625" style="9" customWidth="1"/>
    <col min="7" max="7" width="10.59765625" style="9" customWidth="1"/>
    <col min="8" max="8" width="10.19921875" style="9" customWidth="1"/>
    <col min="9" max="9" width="10.8984375" style="9" customWidth="1"/>
    <col min="10" max="10" width="2.5" style="9" customWidth="1"/>
    <col min="11" max="16384" width="9" style="9" hidden="1" customWidth="1"/>
  </cols>
  <sheetData>
    <row r="1" ht="7.5" customHeight="1"/>
    <row r="2" spans="4:5" ht="78.75" customHeight="1">
      <c r="D2" s="10"/>
      <c r="E2" s="11"/>
    </row>
    <row r="3" ht="7.5" customHeight="1"/>
    <row r="4" spans="1:10" s="43" customFormat="1" ht="36" customHeight="1">
      <c r="A4" s="41"/>
      <c r="B4" s="178" t="s">
        <v>104</v>
      </c>
      <c r="C4" s="178"/>
      <c r="D4" s="178"/>
      <c r="E4" s="178"/>
      <c r="F4" s="178"/>
      <c r="G4" s="178"/>
      <c r="H4" s="178"/>
      <c r="I4" s="178"/>
      <c r="J4" s="42"/>
    </row>
    <row r="5" ht="6" customHeight="1"/>
    <row r="6" spans="1:10" ht="11.25" customHeight="1">
      <c r="A6" s="12"/>
      <c r="B6" s="140" t="s">
        <v>86</v>
      </c>
      <c r="C6" s="141"/>
      <c r="D6" s="141"/>
      <c r="E6" s="141"/>
      <c r="F6" s="141"/>
      <c r="G6" s="141"/>
      <c r="H6" s="141"/>
      <c r="I6" s="141"/>
      <c r="J6" s="13"/>
    </row>
    <row r="7" ht="6" customHeight="1"/>
    <row r="8" spans="2:9" ht="12.75" customHeight="1">
      <c r="B8" s="175" t="s">
        <v>75</v>
      </c>
      <c r="C8" s="175"/>
      <c r="D8" s="175"/>
      <c r="E8" s="175"/>
      <c r="F8" s="175"/>
      <c r="G8" s="175"/>
      <c r="H8" s="175"/>
      <c r="I8" s="175"/>
    </row>
    <row r="9" spans="2:9" ht="27" customHeight="1">
      <c r="B9" s="14" t="s">
        <v>66</v>
      </c>
      <c r="C9" s="171"/>
      <c r="D9" s="172"/>
      <c r="E9" s="172"/>
      <c r="F9" s="172"/>
      <c r="G9" s="172"/>
      <c r="H9" s="172"/>
      <c r="I9" s="173"/>
    </row>
    <row r="10" spans="2:9" ht="27" customHeight="1">
      <c r="B10" s="14" t="s">
        <v>0</v>
      </c>
      <c r="C10" s="171"/>
      <c r="D10" s="172"/>
      <c r="E10" s="172"/>
      <c r="F10" s="172"/>
      <c r="G10" s="172"/>
      <c r="H10" s="172"/>
      <c r="I10" s="173"/>
    </row>
    <row r="11" spans="2:9" ht="27" customHeight="1">
      <c r="B11" s="44" t="s">
        <v>79</v>
      </c>
      <c r="C11" s="129"/>
      <c r="D11" s="129"/>
      <c r="E11" s="129"/>
      <c r="F11" s="129"/>
      <c r="G11" s="129"/>
      <c r="H11" s="129"/>
      <c r="I11" s="129"/>
    </row>
    <row r="12" spans="2:9" ht="27" customHeight="1">
      <c r="B12" s="15" t="s">
        <v>1</v>
      </c>
      <c r="C12" s="40"/>
      <c r="D12" s="15" t="s">
        <v>2</v>
      </c>
      <c r="E12" s="47"/>
      <c r="F12" s="152" t="s">
        <v>4</v>
      </c>
      <c r="G12" s="154"/>
      <c r="H12" s="155"/>
      <c r="I12" s="156"/>
    </row>
    <row r="13" spans="2:9" ht="13.5" customHeight="1">
      <c r="B13" s="15" t="s">
        <v>13</v>
      </c>
      <c r="C13" s="16"/>
      <c r="D13" s="15" t="s">
        <v>3</v>
      </c>
      <c r="E13" s="16"/>
      <c r="F13" s="153"/>
      <c r="G13" s="157"/>
      <c r="H13" s="158"/>
      <c r="I13" s="159"/>
    </row>
    <row r="14" ht="6" customHeight="1"/>
    <row r="15" spans="2:9" ht="13.5" customHeight="1">
      <c r="B15" s="185" t="s">
        <v>76</v>
      </c>
      <c r="C15" s="185"/>
      <c r="D15" s="185"/>
      <c r="E15" s="185"/>
      <c r="F15" s="185"/>
      <c r="G15" s="186"/>
      <c r="H15" s="137"/>
      <c r="I15" s="138"/>
    </row>
    <row r="16" spans="2:9" s="2" customFormat="1" ht="12" customHeight="1">
      <c r="B16" s="134" t="s">
        <v>74</v>
      </c>
      <c r="C16" s="134"/>
      <c r="D16" s="134"/>
      <c r="E16" s="134"/>
      <c r="F16" s="134"/>
      <c r="G16" s="134"/>
      <c r="H16" s="134"/>
      <c r="I16" s="134"/>
    </row>
    <row r="17" ht="6" customHeight="1"/>
    <row r="18" spans="1:10" ht="13.5" customHeight="1">
      <c r="A18" s="12"/>
      <c r="B18" s="149" t="s">
        <v>77</v>
      </c>
      <c r="C18" s="149"/>
      <c r="D18" s="149"/>
      <c r="E18" s="149"/>
      <c r="F18" s="149"/>
      <c r="G18" s="149"/>
      <c r="H18" s="149"/>
      <c r="I18" s="149"/>
      <c r="J18" s="13"/>
    </row>
    <row r="19" spans="1:10" s="18" customFormat="1" ht="13.5" customHeight="1">
      <c r="A19" s="17"/>
      <c r="B19" s="135" t="s">
        <v>57</v>
      </c>
      <c r="C19" s="136"/>
      <c r="D19" s="136"/>
      <c r="E19" s="136"/>
      <c r="F19" s="136"/>
      <c r="G19" s="136"/>
      <c r="H19" s="139"/>
      <c r="I19" s="139"/>
      <c r="J19" s="13"/>
    </row>
    <row r="20" spans="1:9" ht="21.75" customHeight="1">
      <c r="A20" s="12"/>
      <c r="B20" s="142" t="s">
        <v>80</v>
      </c>
      <c r="C20" s="143"/>
      <c r="D20" s="143"/>
      <c r="E20" s="143"/>
      <c r="F20" s="143"/>
      <c r="G20" s="143"/>
      <c r="H20" s="144"/>
      <c r="I20" s="1"/>
    </row>
    <row r="21" spans="1:10" ht="27" customHeight="1">
      <c r="A21" s="12"/>
      <c r="B21" s="150" t="s">
        <v>81</v>
      </c>
      <c r="C21" s="151"/>
      <c r="D21" s="151"/>
      <c r="E21" s="111"/>
      <c r="F21" s="112"/>
      <c r="G21" s="112"/>
      <c r="H21" s="112"/>
      <c r="I21" s="113"/>
      <c r="J21" s="13"/>
    </row>
    <row r="22" spans="1:10" ht="21.75" customHeight="1">
      <c r="A22" s="19"/>
      <c r="B22" s="165" t="s">
        <v>82</v>
      </c>
      <c r="C22" s="165"/>
      <c r="D22" s="165"/>
      <c r="E22" s="165"/>
      <c r="F22" s="165"/>
      <c r="G22" s="165"/>
      <c r="H22" s="165"/>
      <c r="I22" s="20" t="s">
        <v>63</v>
      </c>
      <c r="J22" s="21"/>
    </row>
    <row r="23" spans="1:10" ht="14.25" customHeight="1" hidden="1">
      <c r="A23" s="19"/>
      <c r="B23" s="22"/>
      <c r="C23" s="22"/>
      <c r="D23" s="22"/>
      <c r="E23" s="22"/>
      <c r="F23" s="22"/>
      <c r="G23" s="22"/>
      <c r="H23" s="22"/>
      <c r="I23" s="20" t="s">
        <v>63</v>
      </c>
      <c r="J23" s="21"/>
    </row>
    <row r="24" spans="1:10" ht="14.25" customHeight="1" hidden="1">
      <c r="A24" s="19"/>
      <c r="B24" s="22"/>
      <c r="C24" s="22"/>
      <c r="D24" s="22"/>
      <c r="E24" s="22"/>
      <c r="F24" s="22"/>
      <c r="G24" s="22"/>
      <c r="H24" s="22"/>
      <c r="I24" s="20" t="s">
        <v>16</v>
      </c>
      <c r="J24" s="21"/>
    </row>
    <row r="25" spans="1:10" ht="14.25" customHeight="1" hidden="1">
      <c r="A25" s="19"/>
      <c r="B25" s="22"/>
      <c r="C25" s="22"/>
      <c r="D25" s="22"/>
      <c r="E25" s="22"/>
      <c r="F25" s="22"/>
      <c r="G25" s="22"/>
      <c r="H25" s="22"/>
      <c r="I25" s="20" t="s">
        <v>64</v>
      </c>
      <c r="J25" s="21"/>
    </row>
    <row r="26" spans="1:10" ht="13.5" customHeight="1">
      <c r="A26" s="19"/>
      <c r="B26" s="130" t="s">
        <v>65</v>
      </c>
      <c r="C26" s="131"/>
      <c r="D26" s="131"/>
      <c r="E26" s="131"/>
      <c r="F26" s="131"/>
      <c r="G26" s="131"/>
      <c r="H26" s="131"/>
      <c r="I26" s="20" t="s">
        <v>63</v>
      </c>
      <c r="J26" s="21"/>
    </row>
    <row r="27" spans="1:10" ht="14.25" customHeight="1" hidden="1">
      <c r="A27" s="19"/>
      <c r="B27" s="22"/>
      <c r="C27" s="22"/>
      <c r="D27" s="22"/>
      <c r="E27" s="22"/>
      <c r="F27" s="22"/>
      <c r="G27" s="22"/>
      <c r="H27" s="22"/>
      <c r="I27" s="20" t="s">
        <v>63</v>
      </c>
      <c r="J27" s="21"/>
    </row>
    <row r="28" spans="1:10" ht="14.25" customHeight="1" hidden="1">
      <c r="A28" s="19"/>
      <c r="B28" s="22"/>
      <c r="C28" s="22"/>
      <c r="D28" s="22"/>
      <c r="E28" s="22"/>
      <c r="F28" s="22"/>
      <c r="G28" s="22"/>
      <c r="H28" s="22"/>
      <c r="I28" s="20" t="s">
        <v>16</v>
      </c>
      <c r="J28" s="21"/>
    </row>
    <row r="29" spans="1:10" ht="14.25" customHeight="1" hidden="1">
      <c r="A29" s="19"/>
      <c r="B29" s="22"/>
      <c r="C29" s="22"/>
      <c r="D29" s="22"/>
      <c r="E29" s="22"/>
      <c r="F29" s="22"/>
      <c r="G29" s="22"/>
      <c r="H29" s="22"/>
      <c r="I29" s="20" t="s">
        <v>64</v>
      </c>
      <c r="J29" s="21"/>
    </row>
    <row r="30" spans="1:10" ht="21.75" customHeight="1">
      <c r="A30" s="19"/>
      <c r="B30" s="163" t="s">
        <v>118</v>
      </c>
      <c r="C30" s="164"/>
      <c r="D30" s="164"/>
      <c r="E30" s="164"/>
      <c r="F30" s="164"/>
      <c r="G30" s="164"/>
      <c r="H30" s="164"/>
      <c r="I30" s="20" t="s">
        <v>63</v>
      </c>
      <c r="J30" s="21"/>
    </row>
    <row r="31" spans="1:10" ht="14.25" customHeight="1" hidden="1">
      <c r="A31" s="19"/>
      <c r="B31" s="22"/>
      <c r="C31" s="22"/>
      <c r="D31" s="22"/>
      <c r="E31" s="22"/>
      <c r="F31" s="22"/>
      <c r="G31" s="22"/>
      <c r="H31" s="22"/>
      <c r="I31" s="20" t="s">
        <v>63</v>
      </c>
      <c r="J31" s="21"/>
    </row>
    <row r="32" spans="1:10" ht="14.25" customHeight="1" hidden="1">
      <c r="A32" s="19"/>
      <c r="B32" s="22"/>
      <c r="C32" s="22"/>
      <c r="D32" s="22"/>
      <c r="E32" s="22"/>
      <c r="F32" s="22"/>
      <c r="G32" s="22"/>
      <c r="H32" s="22"/>
      <c r="I32" s="20" t="s">
        <v>16</v>
      </c>
      <c r="J32" s="21"/>
    </row>
    <row r="33" spans="1:10" ht="14.25" customHeight="1" hidden="1">
      <c r="A33" s="19"/>
      <c r="B33" s="22"/>
      <c r="C33" s="22"/>
      <c r="D33" s="22"/>
      <c r="E33" s="22"/>
      <c r="F33" s="22"/>
      <c r="G33" s="22"/>
      <c r="H33" s="22"/>
      <c r="I33" s="20" t="s">
        <v>64</v>
      </c>
      <c r="J33" s="21"/>
    </row>
    <row r="34" spans="1:10" ht="21.75" customHeight="1">
      <c r="A34" s="19"/>
      <c r="B34" s="130" t="s">
        <v>68</v>
      </c>
      <c r="C34" s="131"/>
      <c r="D34" s="131"/>
      <c r="E34" s="131"/>
      <c r="F34" s="131"/>
      <c r="G34" s="131"/>
      <c r="H34" s="131"/>
      <c r="I34" s="20" t="s">
        <v>63</v>
      </c>
      <c r="J34" s="21"/>
    </row>
    <row r="35" spans="1:10" ht="14.25" customHeight="1" hidden="1">
      <c r="A35" s="19"/>
      <c r="B35" s="22"/>
      <c r="C35" s="22"/>
      <c r="D35" s="22"/>
      <c r="E35" s="22"/>
      <c r="F35" s="22"/>
      <c r="G35" s="22"/>
      <c r="H35" s="22"/>
      <c r="I35" s="20" t="s">
        <v>63</v>
      </c>
      <c r="J35" s="21"/>
    </row>
    <row r="36" spans="1:10" ht="14.25" customHeight="1" hidden="1">
      <c r="A36" s="19"/>
      <c r="B36" s="22"/>
      <c r="C36" s="22"/>
      <c r="D36" s="22"/>
      <c r="E36" s="22"/>
      <c r="F36" s="22"/>
      <c r="G36" s="22"/>
      <c r="H36" s="22"/>
      <c r="I36" s="20" t="s">
        <v>16</v>
      </c>
      <c r="J36" s="21"/>
    </row>
    <row r="37" spans="1:10" ht="14.25" customHeight="1" hidden="1">
      <c r="A37" s="19"/>
      <c r="B37" s="22"/>
      <c r="C37" s="22"/>
      <c r="D37" s="22"/>
      <c r="E37" s="22"/>
      <c r="F37" s="22"/>
      <c r="G37" s="22"/>
      <c r="H37" s="22"/>
      <c r="I37" s="20" t="s">
        <v>64</v>
      </c>
      <c r="J37" s="21"/>
    </row>
    <row r="38" spans="1:10" ht="57" customHeight="1">
      <c r="A38" s="19"/>
      <c r="B38" s="176" t="s">
        <v>116</v>
      </c>
      <c r="C38" s="165"/>
      <c r="D38" s="165"/>
      <c r="E38" s="165"/>
      <c r="F38" s="165"/>
      <c r="G38" s="165"/>
      <c r="H38" s="165"/>
      <c r="I38" s="20" t="s">
        <v>63</v>
      </c>
      <c r="J38" s="21"/>
    </row>
    <row r="39" spans="1:10" ht="14.25" customHeight="1" hidden="1">
      <c r="A39" s="19"/>
      <c r="B39" s="22"/>
      <c r="C39" s="22"/>
      <c r="D39" s="22"/>
      <c r="E39" s="22"/>
      <c r="F39" s="22"/>
      <c r="G39" s="22"/>
      <c r="H39" s="22"/>
      <c r="I39" s="20" t="s">
        <v>63</v>
      </c>
      <c r="J39" s="21"/>
    </row>
    <row r="40" spans="1:10" ht="14.25" customHeight="1" hidden="1">
      <c r="A40" s="19"/>
      <c r="B40" s="22"/>
      <c r="C40" s="22"/>
      <c r="D40" s="22"/>
      <c r="E40" s="22"/>
      <c r="F40" s="22"/>
      <c r="G40" s="22"/>
      <c r="H40" s="22"/>
      <c r="I40" s="20" t="s">
        <v>16</v>
      </c>
      <c r="J40" s="21"/>
    </row>
    <row r="41" spans="1:10" ht="14.25" customHeight="1" hidden="1">
      <c r="A41" s="19"/>
      <c r="B41" s="22"/>
      <c r="C41" s="22"/>
      <c r="D41" s="22"/>
      <c r="E41" s="22"/>
      <c r="F41" s="22"/>
      <c r="G41" s="22"/>
      <c r="H41" s="22"/>
      <c r="I41" s="20" t="s">
        <v>64</v>
      </c>
      <c r="J41" s="21"/>
    </row>
    <row r="42" spans="1:10" ht="78" customHeight="1">
      <c r="A42" s="19"/>
      <c r="B42" s="132" t="s">
        <v>105</v>
      </c>
      <c r="C42" s="133"/>
      <c r="D42" s="133"/>
      <c r="E42" s="133"/>
      <c r="F42" s="133"/>
      <c r="G42" s="133"/>
      <c r="H42" s="133"/>
      <c r="I42" s="20" t="s">
        <v>63</v>
      </c>
      <c r="J42" s="21"/>
    </row>
    <row r="43" spans="1:10" ht="14.25" customHeight="1" hidden="1">
      <c r="A43" s="19"/>
      <c r="B43" s="22"/>
      <c r="C43" s="22"/>
      <c r="D43" s="22"/>
      <c r="E43" s="22"/>
      <c r="F43" s="22"/>
      <c r="G43" s="22"/>
      <c r="H43" s="22"/>
      <c r="I43" s="20" t="s">
        <v>63</v>
      </c>
      <c r="J43" s="21"/>
    </row>
    <row r="44" spans="1:10" ht="14.25" customHeight="1" hidden="1">
      <c r="A44" s="19"/>
      <c r="B44" s="22"/>
      <c r="C44" s="22"/>
      <c r="D44" s="22"/>
      <c r="E44" s="22"/>
      <c r="F44" s="22"/>
      <c r="G44" s="22"/>
      <c r="H44" s="22"/>
      <c r="I44" s="20" t="s">
        <v>16</v>
      </c>
      <c r="J44" s="21"/>
    </row>
    <row r="45" spans="1:10" ht="14.25" customHeight="1" hidden="1">
      <c r="A45" s="19"/>
      <c r="B45" s="22"/>
      <c r="C45" s="22"/>
      <c r="D45" s="22"/>
      <c r="E45" s="22"/>
      <c r="F45" s="22"/>
      <c r="G45" s="22"/>
      <c r="H45" s="22"/>
      <c r="I45" s="20" t="s">
        <v>64</v>
      </c>
      <c r="J45" s="21"/>
    </row>
    <row r="46" spans="1:10" s="43" customFormat="1" ht="13.5" customHeight="1">
      <c r="A46" s="49"/>
      <c r="B46" s="176" t="s">
        <v>103</v>
      </c>
      <c r="C46" s="165"/>
      <c r="D46" s="165"/>
      <c r="E46" s="165"/>
      <c r="F46" s="165"/>
      <c r="G46" s="165"/>
      <c r="H46" s="165"/>
      <c r="I46" s="20" t="s">
        <v>63</v>
      </c>
      <c r="J46" s="50"/>
    </row>
    <row r="47" spans="1:10" s="43" customFormat="1" ht="14.25" customHeight="1" hidden="1">
      <c r="A47" s="49"/>
      <c r="B47" s="14"/>
      <c r="C47" s="14"/>
      <c r="D47" s="14"/>
      <c r="E47" s="14"/>
      <c r="F47" s="14"/>
      <c r="G47" s="14"/>
      <c r="H47" s="14"/>
      <c r="I47" s="51" t="s">
        <v>63</v>
      </c>
      <c r="J47" s="52"/>
    </row>
    <row r="48" spans="1:10" s="43" customFormat="1" ht="14.25" customHeight="1" hidden="1">
      <c r="A48" s="49"/>
      <c r="B48" s="14"/>
      <c r="C48" s="14"/>
      <c r="D48" s="14"/>
      <c r="E48" s="14"/>
      <c r="F48" s="14"/>
      <c r="G48" s="14"/>
      <c r="H48" s="14"/>
      <c r="I48" s="51" t="s">
        <v>16</v>
      </c>
      <c r="J48" s="52"/>
    </row>
    <row r="49" spans="1:10" s="43" customFormat="1" ht="14.25" customHeight="1" hidden="1">
      <c r="A49" s="49"/>
      <c r="B49" s="14"/>
      <c r="C49" s="14"/>
      <c r="D49" s="14"/>
      <c r="E49" s="14"/>
      <c r="F49" s="14"/>
      <c r="G49" s="14"/>
      <c r="H49" s="14"/>
      <c r="I49" s="51" t="s">
        <v>64</v>
      </c>
      <c r="J49" s="52"/>
    </row>
    <row r="50" spans="1:10" s="43" customFormat="1" ht="13.5" customHeight="1">
      <c r="A50" s="49"/>
      <c r="B50" s="176" t="s">
        <v>100</v>
      </c>
      <c r="C50" s="165"/>
      <c r="D50" s="165"/>
      <c r="E50" s="165"/>
      <c r="F50" s="165"/>
      <c r="G50" s="165"/>
      <c r="H50" s="165"/>
      <c r="I50" s="20" t="s">
        <v>63</v>
      </c>
      <c r="J50" s="50"/>
    </row>
    <row r="51" spans="1:10" s="43" customFormat="1" ht="14.25" customHeight="1" hidden="1">
      <c r="A51" s="49"/>
      <c r="B51" s="14"/>
      <c r="C51" s="14"/>
      <c r="D51" s="14"/>
      <c r="E51" s="14"/>
      <c r="F51" s="14"/>
      <c r="G51" s="14"/>
      <c r="H51" s="14"/>
      <c r="I51" s="51" t="s">
        <v>63</v>
      </c>
      <c r="J51" s="52"/>
    </row>
    <row r="52" spans="1:10" s="43" customFormat="1" ht="14.25" customHeight="1" hidden="1">
      <c r="A52" s="49"/>
      <c r="B52" s="14"/>
      <c r="C52" s="14"/>
      <c r="D52" s="14"/>
      <c r="E52" s="14"/>
      <c r="F52" s="14"/>
      <c r="G52" s="14"/>
      <c r="H52" s="14"/>
      <c r="I52" s="51" t="s">
        <v>99</v>
      </c>
      <c r="J52" s="52"/>
    </row>
    <row r="53" spans="1:10" s="43" customFormat="1" ht="14.25" customHeight="1" hidden="1">
      <c r="A53" s="49"/>
      <c r="B53" s="14"/>
      <c r="C53" s="14"/>
      <c r="D53" s="14"/>
      <c r="E53" s="14"/>
      <c r="F53" s="14"/>
      <c r="G53" s="14"/>
      <c r="H53" s="14"/>
      <c r="I53" s="51" t="s">
        <v>101</v>
      </c>
      <c r="J53" s="52"/>
    </row>
    <row r="54" spans="1:10" s="43" customFormat="1" ht="14.25" customHeight="1" hidden="1">
      <c r="A54" s="49"/>
      <c r="B54" s="14"/>
      <c r="C54" s="14"/>
      <c r="D54" s="14"/>
      <c r="E54" s="14"/>
      <c r="F54" s="14"/>
      <c r="G54" s="14"/>
      <c r="H54" s="14"/>
      <c r="I54" s="51" t="s">
        <v>102</v>
      </c>
      <c r="J54" s="52"/>
    </row>
    <row r="55" spans="1:10" ht="21.75" customHeight="1">
      <c r="A55" s="19"/>
      <c r="B55" s="130" t="s">
        <v>69</v>
      </c>
      <c r="C55" s="131"/>
      <c r="D55" s="131"/>
      <c r="E55" s="131"/>
      <c r="F55" s="131"/>
      <c r="G55" s="131"/>
      <c r="H55" s="131"/>
      <c r="I55" s="20" t="s">
        <v>63</v>
      </c>
      <c r="J55" s="21"/>
    </row>
    <row r="56" spans="1:10" ht="14.25" customHeight="1" hidden="1">
      <c r="A56" s="19"/>
      <c r="B56" s="22"/>
      <c r="C56" s="22"/>
      <c r="D56" s="22"/>
      <c r="E56" s="22"/>
      <c r="F56" s="22"/>
      <c r="G56" s="22"/>
      <c r="H56" s="22"/>
      <c r="I56" s="20" t="s">
        <v>63</v>
      </c>
      <c r="J56" s="21"/>
    </row>
    <row r="57" spans="1:10" ht="14.25" customHeight="1" hidden="1">
      <c r="A57" s="19"/>
      <c r="B57" s="22"/>
      <c r="C57" s="22"/>
      <c r="D57" s="22"/>
      <c r="E57" s="22"/>
      <c r="F57" s="22"/>
      <c r="G57" s="22"/>
      <c r="H57" s="22"/>
      <c r="I57" s="20" t="s">
        <v>26</v>
      </c>
      <c r="J57" s="21"/>
    </row>
    <row r="58" spans="1:10" ht="14.25" customHeight="1" hidden="1">
      <c r="A58" s="19"/>
      <c r="B58" s="22"/>
      <c r="C58" s="22"/>
      <c r="D58" s="22"/>
      <c r="E58" s="22"/>
      <c r="F58" s="22"/>
      <c r="G58" s="22"/>
      <c r="H58" s="22"/>
      <c r="I58" s="20" t="s">
        <v>25</v>
      </c>
      <c r="J58" s="21"/>
    </row>
    <row r="59" spans="1:10" s="23" customFormat="1" ht="6" customHeight="1">
      <c r="A59" s="12"/>
      <c r="J59" s="13"/>
    </row>
    <row r="60" spans="2:9" ht="13.5" customHeight="1">
      <c r="B60" s="161" t="str">
        <f>B61</f>
        <v>UWAGA!  Odpowiedz na wszystkie pytania - brak możliwości kalkulacji składki</v>
      </c>
      <c r="C60" s="161"/>
      <c r="D60" s="161"/>
      <c r="E60" s="161"/>
      <c r="F60" s="161"/>
      <c r="G60" s="161"/>
      <c r="H60" s="161"/>
      <c r="I60" s="161"/>
    </row>
    <row r="61" spans="2:9" ht="14.25" customHeight="1" hidden="1">
      <c r="B61" s="161" t="str">
        <f>"UWAGA!  "&amp;IF(OR(I22="WYBIERZ",I26="WYBIERZ",I30="WYBIERZ",I34="WYBIERZ",I38="WYBIERZ",I42="WYBIERZ",I46="WYBIERZ",I50="WYBIERZ",I55="WYBIERZ"),"Odpowiedz na wszystkie pytania - brak możliwości kalkulacji składki",IF(OR(I22="NIE",I26="NIE",I30="NIE",I34="NIE",I38="NIE",I42="NIE",C95="IKS"),"Skontaktuj się z Brokerem celem modyfikacji warunków umowy","Ochrona udzielana będzie zgodnie z warunkami programu"))</f>
        <v>UWAGA!  Odpowiedz na wszystkie pytania - brak możliwości kalkulacji składki</v>
      </c>
      <c r="C61" s="161"/>
      <c r="D61" s="161"/>
      <c r="E61" s="161"/>
      <c r="F61" s="161"/>
      <c r="G61" s="161"/>
      <c r="H61" s="161"/>
      <c r="I61" s="161"/>
    </row>
    <row r="62" spans="2:9" ht="14.25" customHeight="1" hidden="1">
      <c r="B62" s="162" t="s">
        <v>96</v>
      </c>
      <c r="C62" s="162"/>
      <c r="D62" s="162"/>
      <c r="E62" s="162"/>
      <c r="F62" s="162"/>
      <c r="G62" s="162"/>
      <c r="H62" s="162"/>
      <c r="I62" s="162"/>
    </row>
    <row r="63" spans="2:9" ht="14.25" customHeight="1" hidden="1">
      <c r="B63" s="162" t="s">
        <v>78</v>
      </c>
      <c r="C63" s="162"/>
      <c r="D63" s="162"/>
      <c r="E63" s="162"/>
      <c r="F63" s="162"/>
      <c r="G63" s="162"/>
      <c r="H63" s="162"/>
      <c r="I63" s="162"/>
    </row>
    <row r="64" spans="1:10" s="53" customFormat="1" ht="6" customHeight="1">
      <c r="A64" s="54"/>
      <c r="J64" s="55"/>
    </row>
    <row r="65" spans="1:10" s="43" customFormat="1" ht="13.5" customHeight="1">
      <c r="A65" s="49"/>
      <c r="B65" s="149" t="s">
        <v>83</v>
      </c>
      <c r="C65" s="149"/>
      <c r="D65" s="149"/>
      <c r="E65" s="149"/>
      <c r="F65" s="149"/>
      <c r="G65" s="149"/>
      <c r="H65" s="149"/>
      <c r="I65" s="149"/>
      <c r="J65" s="52"/>
    </row>
    <row r="66" spans="1:10" s="43" customFormat="1" ht="13.5" customHeight="1">
      <c r="A66" s="49"/>
      <c r="B66" s="56" t="s">
        <v>5</v>
      </c>
      <c r="C66" s="177" t="s">
        <v>85</v>
      </c>
      <c r="D66" s="177"/>
      <c r="E66" s="177"/>
      <c r="F66" s="177"/>
      <c r="G66" s="177"/>
      <c r="H66" s="177"/>
      <c r="I66" s="57">
        <f>IF(I46="TAK","WŁĄCZ",IF(I46="NIE","NIE WŁĄCZAJ",""))</f>
      </c>
      <c r="J66" s="52"/>
    </row>
    <row r="67" spans="1:10" s="43" customFormat="1" ht="13.5" customHeight="1">
      <c r="A67" s="49"/>
      <c r="B67" s="56" t="s">
        <v>6</v>
      </c>
      <c r="C67" s="177" t="s">
        <v>84</v>
      </c>
      <c r="D67" s="177"/>
      <c r="E67" s="177"/>
      <c r="F67" s="177"/>
      <c r="G67" s="177"/>
      <c r="H67" s="177"/>
      <c r="I67" s="57">
        <f>IF(OR(I50="EUROPA",I50="ŚWIAT"),"WŁĄCZ",IF(I50="RP","NIE WŁĄCZAJ",""))</f>
      </c>
      <c r="J67" s="52"/>
    </row>
    <row r="68" spans="1:10" s="23" customFormat="1" ht="6" customHeight="1">
      <c r="A68" s="12"/>
      <c r="B68" s="24"/>
      <c r="C68" s="24"/>
      <c r="D68" s="24"/>
      <c r="E68" s="24"/>
      <c r="F68" s="24"/>
      <c r="G68" s="24"/>
      <c r="H68" s="24"/>
      <c r="I68" s="24"/>
      <c r="J68" s="13"/>
    </row>
    <row r="69" spans="2:9" ht="34.5" customHeight="1">
      <c r="B69" s="160" t="s">
        <v>119</v>
      </c>
      <c r="C69" s="160"/>
      <c r="D69" s="160"/>
      <c r="E69" s="160"/>
      <c r="F69" s="160"/>
      <c r="G69" s="145"/>
      <c r="H69" s="145"/>
      <c r="I69" s="145"/>
    </row>
    <row r="70" spans="2:9" ht="10.5" customHeight="1">
      <c r="B70" s="128"/>
      <c r="C70" s="128"/>
      <c r="D70" s="128"/>
      <c r="E70" s="128"/>
      <c r="F70" s="26"/>
      <c r="G70" s="128" t="s">
        <v>19</v>
      </c>
      <c r="H70" s="128"/>
      <c r="I70" s="128"/>
    </row>
    <row r="71" ht="7.5" customHeight="1"/>
    <row r="72" spans="2:9" s="53" customFormat="1" ht="34.5" customHeight="1">
      <c r="B72" s="140" t="s">
        <v>106</v>
      </c>
      <c r="C72" s="174"/>
      <c r="D72" s="174"/>
      <c r="E72" s="174"/>
      <c r="F72" s="174"/>
      <c r="G72" s="174"/>
      <c r="H72" s="174"/>
      <c r="I72" s="174"/>
    </row>
    <row r="73" spans="2:9" ht="33.75" customHeight="1">
      <c r="B73" s="27" t="s">
        <v>15</v>
      </c>
      <c r="C73" s="146" t="s">
        <v>9</v>
      </c>
      <c r="D73" s="147"/>
      <c r="E73" s="147"/>
      <c r="F73" s="147"/>
      <c r="G73" s="148"/>
      <c r="H73" s="28" t="s">
        <v>10</v>
      </c>
      <c r="I73" s="28" t="s">
        <v>28</v>
      </c>
    </row>
    <row r="74" spans="2:9" ht="12">
      <c r="B74" s="117" t="s">
        <v>23</v>
      </c>
      <c r="C74" s="117"/>
      <c r="D74" s="117"/>
      <c r="E74" s="117"/>
      <c r="F74" s="117"/>
      <c r="G74" s="117"/>
      <c r="H74" s="117"/>
      <c r="I74" s="117"/>
    </row>
    <row r="75" spans="2:9" ht="26.25" customHeight="1">
      <c r="B75" s="27">
        <v>1</v>
      </c>
      <c r="C75" s="171"/>
      <c r="D75" s="172"/>
      <c r="E75" s="172"/>
      <c r="F75" s="172"/>
      <c r="G75" s="173"/>
      <c r="H75" s="20"/>
      <c r="I75" s="6"/>
    </row>
    <row r="76" spans="2:9" ht="26.25" customHeight="1">
      <c r="B76" s="27">
        <f>B75+1</f>
        <v>2</v>
      </c>
      <c r="C76" s="171"/>
      <c r="D76" s="172"/>
      <c r="E76" s="172"/>
      <c r="F76" s="172"/>
      <c r="G76" s="173"/>
      <c r="H76" s="20"/>
      <c r="I76" s="6"/>
    </row>
    <row r="77" spans="2:9" ht="12">
      <c r="B77" s="189" t="s">
        <v>93</v>
      </c>
      <c r="C77" s="190"/>
      <c r="D77" s="190"/>
      <c r="E77" s="190"/>
      <c r="F77" s="190"/>
      <c r="G77" s="190"/>
      <c r="H77" s="191"/>
      <c r="I77" s="29">
        <f>SUM(I75:I76)</f>
        <v>0</v>
      </c>
    </row>
    <row r="78" spans="2:9" ht="12">
      <c r="B78" s="117" t="s">
        <v>27</v>
      </c>
      <c r="C78" s="117"/>
      <c r="D78" s="117"/>
      <c r="E78" s="117"/>
      <c r="F78" s="117"/>
      <c r="G78" s="117"/>
      <c r="H78" s="117"/>
      <c r="I78" s="117"/>
    </row>
    <row r="79" spans="2:9" ht="26.25" customHeight="1">
      <c r="B79" s="27">
        <v>1</v>
      </c>
      <c r="C79" s="129"/>
      <c r="D79" s="129"/>
      <c r="E79" s="129"/>
      <c r="F79" s="129"/>
      <c r="G79" s="129"/>
      <c r="H79" s="20"/>
      <c r="I79" s="6"/>
    </row>
    <row r="80" spans="2:9" ht="26.25" customHeight="1">
      <c r="B80" s="27">
        <f>B79+1</f>
        <v>2</v>
      </c>
      <c r="C80" s="129"/>
      <c r="D80" s="129"/>
      <c r="E80" s="129"/>
      <c r="F80" s="129"/>
      <c r="G80" s="129"/>
      <c r="H80" s="20"/>
      <c r="I80" s="6"/>
    </row>
    <row r="81" spans="2:9" ht="26.25" customHeight="1">
      <c r="B81" s="27">
        <f aca="true" t="shared" si="0" ref="B81:B86">B80+1</f>
        <v>3</v>
      </c>
      <c r="C81" s="129"/>
      <c r="D81" s="129"/>
      <c r="E81" s="129"/>
      <c r="F81" s="129"/>
      <c r="G81" s="129"/>
      <c r="H81" s="20"/>
      <c r="I81" s="6"/>
    </row>
    <row r="82" spans="2:9" ht="26.25" customHeight="1">
      <c r="B82" s="27">
        <f t="shared" si="0"/>
        <v>4</v>
      </c>
      <c r="C82" s="129"/>
      <c r="D82" s="129"/>
      <c r="E82" s="129"/>
      <c r="F82" s="129"/>
      <c r="G82" s="129"/>
      <c r="H82" s="20"/>
      <c r="I82" s="6"/>
    </row>
    <row r="83" spans="2:9" ht="26.25" customHeight="1">
      <c r="B83" s="27">
        <f t="shared" si="0"/>
        <v>5</v>
      </c>
      <c r="C83" s="129"/>
      <c r="D83" s="129"/>
      <c r="E83" s="129"/>
      <c r="F83" s="129"/>
      <c r="G83" s="129"/>
      <c r="H83" s="20"/>
      <c r="I83" s="6"/>
    </row>
    <row r="84" spans="2:9" ht="26.25" customHeight="1">
      <c r="B84" s="27">
        <f t="shared" si="0"/>
        <v>6</v>
      </c>
      <c r="C84" s="129"/>
      <c r="D84" s="129"/>
      <c r="E84" s="129"/>
      <c r="F84" s="129"/>
      <c r="G84" s="129"/>
      <c r="H84" s="20"/>
      <c r="I84" s="6"/>
    </row>
    <row r="85" spans="2:9" ht="26.25" customHeight="1">
      <c r="B85" s="27">
        <f t="shared" si="0"/>
        <v>7</v>
      </c>
      <c r="C85" s="129"/>
      <c r="D85" s="129"/>
      <c r="E85" s="129"/>
      <c r="F85" s="129"/>
      <c r="G85" s="129"/>
      <c r="H85" s="20"/>
      <c r="I85" s="6"/>
    </row>
    <row r="86" spans="2:9" ht="26.25" customHeight="1">
      <c r="B86" s="27">
        <f t="shared" si="0"/>
        <v>8</v>
      </c>
      <c r="C86" s="129"/>
      <c r="D86" s="129"/>
      <c r="E86" s="129"/>
      <c r="F86" s="129"/>
      <c r="G86" s="129"/>
      <c r="H86" s="20"/>
      <c r="I86" s="6"/>
    </row>
    <row r="87" spans="2:9" ht="12">
      <c r="B87" s="189" t="s">
        <v>93</v>
      </c>
      <c r="C87" s="190"/>
      <c r="D87" s="190"/>
      <c r="E87" s="190"/>
      <c r="F87" s="190"/>
      <c r="G87" s="190"/>
      <c r="H87" s="191"/>
      <c r="I87" s="29">
        <f>SUM(I79:I86)</f>
        <v>0</v>
      </c>
    </row>
    <row r="88" spans="2:9" ht="12">
      <c r="B88" s="117" t="s">
        <v>22</v>
      </c>
      <c r="C88" s="117"/>
      <c r="D88" s="117"/>
      <c r="E88" s="117"/>
      <c r="F88" s="117"/>
      <c r="G88" s="117"/>
      <c r="H88" s="117"/>
      <c r="I88" s="117"/>
    </row>
    <row r="89" spans="2:9" ht="26.25" customHeight="1">
      <c r="B89" s="27">
        <v>1</v>
      </c>
      <c r="C89" s="129"/>
      <c r="D89" s="129"/>
      <c r="E89" s="129"/>
      <c r="F89" s="129"/>
      <c r="G89" s="129"/>
      <c r="H89" s="20"/>
      <c r="I89" s="6"/>
    </row>
    <row r="90" spans="2:9" ht="26.25" customHeight="1">
      <c r="B90" s="27">
        <f>B89+1</f>
        <v>2</v>
      </c>
      <c r="C90" s="129"/>
      <c r="D90" s="129"/>
      <c r="E90" s="129"/>
      <c r="F90" s="129"/>
      <c r="G90" s="129"/>
      <c r="H90" s="20"/>
      <c r="I90" s="6"/>
    </row>
    <row r="91" spans="2:9" ht="12">
      <c r="B91" s="189" t="s">
        <v>93</v>
      </c>
      <c r="C91" s="190"/>
      <c r="D91" s="190"/>
      <c r="E91" s="190"/>
      <c r="F91" s="190"/>
      <c r="G91" s="190"/>
      <c r="H91" s="191"/>
      <c r="I91" s="29">
        <f>SUM(I89:I90)</f>
        <v>0</v>
      </c>
    </row>
    <row r="92" ht="6" customHeight="1"/>
    <row r="93" spans="2:9" ht="12">
      <c r="B93" s="182" t="s">
        <v>20</v>
      </c>
      <c r="C93" s="182"/>
      <c r="D93" s="182"/>
      <c r="E93" s="182"/>
      <c r="F93" s="182"/>
      <c r="G93" s="182"/>
      <c r="H93" s="182"/>
      <c r="I93" s="182"/>
    </row>
    <row r="94" spans="2:9" s="25" customFormat="1" ht="20.25" hidden="1">
      <c r="B94" s="60"/>
      <c r="C94" s="61" t="s">
        <v>87</v>
      </c>
      <c r="D94" s="192" t="s">
        <v>88</v>
      </c>
      <c r="E94" s="192"/>
      <c r="F94" s="27"/>
      <c r="G94" s="62"/>
      <c r="H94" s="63"/>
      <c r="I94" s="64" t="s">
        <v>89</v>
      </c>
    </row>
    <row r="95" spans="2:9" s="25" customFormat="1" ht="9.75" hidden="1">
      <c r="B95" s="60"/>
      <c r="C95" s="65">
        <f>IF(OR(I20=0,I20=""),1,"IKS")</f>
        <v>1</v>
      </c>
      <c r="D95" s="187">
        <f>IF(C95=1.2,200,IF(C95=1.3,500,IF(C95=1.4,500,0)))</f>
        <v>0</v>
      </c>
      <c r="E95" s="188"/>
      <c r="F95" s="27">
        <f>IF(OR(I20=0,I20=""),1,"IKS")</f>
        <v>1</v>
      </c>
      <c r="G95" s="62"/>
      <c r="H95" s="62"/>
      <c r="I95" s="66" t="str">
        <f>IF(OR(B60="UWAGA!  Odpowiedz na wszystkie pytania - brak możliwości kalkulacji składki",B60="UWAGA!  Skontaktuj się z Brokerem celem modyfikacji warunków umowy",C95="IKS"),"#ARG!","OK")</f>
        <v>#ARG!</v>
      </c>
    </row>
    <row r="96" spans="1:10" s="69" customFormat="1" ht="24.75" customHeight="1" hidden="1">
      <c r="A96" s="67"/>
      <c r="B96" s="180" t="s">
        <v>90</v>
      </c>
      <c r="C96" s="181"/>
      <c r="D96" s="180" t="s">
        <v>91</v>
      </c>
      <c r="E96" s="181"/>
      <c r="F96" s="180" t="s">
        <v>92</v>
      </c>
      <c r="G96" s="181"/>
      <c r="H96" s="61"/>
      <c r="I96" s="61"/>
      <c r="J96" s="68"/>
    </row>
    <row r="97" spans="2:9" ht="23.25" customHeight="1">
      <c r="B97" s="115" t="s">
        <v>11</v>
      </c>
      <c r="C97" s="115"/>
      <c r="D97" s="115"/>
      <c r="E97" s="115"/>
      <c r="F97" s="115"/>
      <c r="G97" s="78" t="s">
        <v>108</v>
      </c>
      <c r="H97" s="78" t="s">
        <v>112</v>
      </c>
      <c r="I97" s="78" t="s">
        <v>94</v>
      </c>
    </row>
    <row r="98" spans="2:9" ht="13.5" customHeight="1">
      <c r="B98" s="116" t="s">
        <v>114</v>
      </c>
      <c r="C98" s="117"/>
      <c r="D98" s="117"/>
      <c r="E98" s="117"/>
      <c r="F98" s="117"/>
      <c r="G98" s="117"/>
      <c r="H98" s="117"/>
      <c r="I98" s="117"/>
    </row>
    <row r="99" spans="2:9" ht="13.5" customHeight="1">
      <c r="B99" s="135" t="s">
        <v>24</v>
      </c>
      <c r="C99" s="136"/>
      <c r="D99" s="136"/>
      <c r="E99" s="136"/>
      <c r="F99" s="179"/>
      <c r="G99" s="3">
        <f>I77</f>
        <v>0</v>
      </c>
      <c r="H99" s="79">
        <f>IF(G99=0,0,IF(I95="OK",0.0045,"#ARG!"))</f>
        <v>0</v>
      </c>
      <c r="I99" s="5">
        <f>ROUND(IF(G99=0,0,IF(I95="OK",G99*H99,"#ARG!")),0)</f>
        <v>0</v>
      </c>
    </row>
    <row r="100" spans="2:9" ht="13.5" customHeight="1">
      <c r="B100" s="135" t="s">
        <v>67</v>
      </c>
      <c r="C100" s="136"/>
      <c r="D100" s="136"/>
      <c r="E100" s="136"/>
      <c r="F100" s="179"/>
      <c r="G100" s="3">
        <f>I87+I91</f>
        <v>0</v>
      </c>
      <c r="H100" s="79">
        <f>IF(G100=0,0,IF(I95="OK",0.0055,"#ARG!"))</f>
        <v>0</v>
      </c>
      <c r="I100" s="5">
        <f>ROUND(IF(G100=0,0,IF(I95="OK",G100*H100,"#ARG!")),0)</f>
        <v>0</v>
      </c>
    </row>
    <row r="101" spans="2:9" ht="13.5" customHeight="1">
      <c r="B101" s="125" t="s">
        <v>98</v>
      </c>
      <c r="C101" s="126"/>
      <c r="D101" s="126"/>
      <c r="E101" s="126"/>
      <c r="F101" s="127"/>
      <c r="G101" s="75">
        <v>5000</v>
      </c>
      <c r="H101" s="80">
        <f>IF(G99+G100=0,0,IF(I95="OK",0.01,"#ARG!"))</f>
        <v>0</v>
      </c>
      <c r="I101" s="76">
        <f>ROUND(IF(G99+G100=0,0,IF(I95="OK",G101*H101,"#ARG!")),0)</f>
        <v>0</v>
      </c>
    </row>
    <row r="102" spans="2:9" s="77" customFormat="1" ht="13.5" customHeight="1" hidden="1">
      <c r="B102" s="70"/>
      <c r="C102" s="70"/>
      <c r="D102" s="70"/>
      <c r="E102" s="70"/>
      <c r="F102" s="71"/>
      <c r="G102" s="72">
        <v>5000</v>
      </c>
      <c r="H102" s="73"/>
      <c r="I102" s="74"/>
    </row>
    <row r="103" spans="2:9" s="77" customFormat="1" ht="13.5" customHeight="1" hidden="1">
      <c r="B103" s="70"/>
      <c r="C103" s="70"/>
      <c r="D103" s="70"/>
      <c r="E103" s="70"/>
      <c r="F103" s="71"/>
      <c r="G103" s="72">
        <v>10000</v>
      </c>
      <c r="H103" s="73"/>
      <c r="I103" s="74"/>
    </row>
    <row r="104" spans="2:9" s="77" customFormat="1" ht="13.5" customHeight="1" hidden="1">
      <c r="B104" s="70"/>
      <c r="C104" s="70"/>
      <c r="D104" s="70"/>
      <c r="E104" s="70"/>
      <c r="F104" s="71"/>
      <c r="G104" s="72">
        <v>20000</v>
      </c>
      <c r="H104" s="73"/>
      <c r="I104" s="74"/>
    </row>
    <row r="105" spans="2:9" s="77" customFormat="1" ht="13.5" customHeight="1" hidden="1">
      <c r="B105" s="70"/>
      <c r="C105" s="70"/>
      <c r="D105" s="70"/>
      <c r="E105" s="70"/>
      <c r="F105" s="71"/>
      <c r="G105" s="72">
        <v>30000</v>
      </c>
      <c r="H105" s="73"/>
      <c r="I105" s="74"/>
    </row>
    <row r="106" spans="2:9" s="77" customFormat="1" ht="13.5" customHeight="1" hidden="1">
      <c r="B106" s="70"/>
      <c r="C106" s="70"/>
      <c r="D106" s="70"/>
      <c r="E106" s="70"/>
      <c r="F106" s="71"/>
      <c r="G106" s="72">
        <v>40000</v>
      </c>
      <c r="H106" s="73"/>
      <c r="I106" s="74"/>
    </row>
    <row r="107" spans="2:9" s="77" customFormat="1" ht="13.5" customHeight="1" hidden="1">
      <c r="B107" s="70"/>
      <c r="C107" s="70"/>
      <c r="D107" s="70"/>
      <c r="E107" s="70"/>
      <c r="F107" s="71"/>
      <c r="G107" s="72">
        <v>50000</v>
      </c>
      <c r="H107" s="73"/>
      <c r="I107" s="74"/>
    </row>
    <row r="108" spans="2:9" ht="12.75" customHeight="1">
      <c r="B108" s="116" t="s">
        <v>115</v>
      </c>
      <c r="C108" s="117"/>
      <c r="D108" s="117"/>
      <c r="E108" s="117"/>
      <c r="F108" s="117"/>
      <c r="G108" s="117"/>
      <c r="H108" s="117"/>
      <c r="I108" s="117"/>
    </row>
    <row r="109" spans="2:9" ht="21" customHeight="1">
      <c r="B109" s="125" t="s">
        <v>109</v>
      </c>
      <c r="C109" s="126"/>
      <c r="D109" s="126"/>
      <c r="E109" s="126"/>
      <c r="F109" s="127"/>
      <c r="G109" s="85" t="s">
        <v>21</v>
      </c>
      <c r="H109" s="118">
        <f>IF(G109="Brak ochrony",0,IF(I95="OK",0.009,"#ARG!"))</f>
        <v>0</v>
      </c>
      <c r="I109" s="169">
        <f>ROUND(IF(G109="Brak ochrony",0,IF(I95="OK",G110*H109,"#ARG!")),0)</f>
        <v>0</v>
      </c>
    </row>
    <row r="110" spans="2:9" ht="12" customHeight="1">
      <c r="B110" s="166"/>
      <c r="C110" s="167"/>
      <c r="D110" s="167"/>
      <c r="E110" s="167"/>
      <c r="F110" s="168"/>
      <c r="G110" s="87">
        <f>IF(G109="Brak ochrony","",MIN(MAX(I79:I86),100000))</f>
      </c>
      <c r="H110" s="119"/>
      <c r="I110" s="170"/>
    </row>
    <row r="111" spans="2:9" ht="13.5" customHeight="1" hidden="1">
      <c r="B111" s="48"/>
      <c r="C111" s="48"/>
      <c r="D111" s="48"/>
      <c r="E111" s="83"/>
      <c r="F111" s="22"/>
      <c r="G111" s="86" t="s">
        <v>21</v>
      </c>
      <c r="H111" s="7"/>
      <c r="I111" s="5"/>
    </row>
    <row r="112" spans="2:9" ht="20.25" hidden="1">
      <c r="B112" s="48"/>
      <c r="C112" s="48"/>
      <c r="D112" s="48"/>
      <c r="E112" s="84"/>
      <c r="F112" s="22"/>
      <c r="G112" s="86" t="s">
        <v>95</v>
      </c>
      <c r="H112" s="4"/>
      <c r="I112" s="5"/>
    </row>
    <row r="113" spans="2:9" ht="24" customHeight="1">
      <c r="B113" s="125" t="s">
        <v>117</v>
      </c>
      <c r="C113" s="126"/>
      <c r="D113" s="126"/>
      <c r="E113" s="126"/>
      <c r="F113" s="127"/>
      <c r="G113" s="82" t="s">
        <v>21</v>
      </c>
      <c r="H113" s="58">
        <f>IF(G113="Brak ochrony",0,IF(I95="OK",IF(G113="WŁĄCZONO, EUROPA","+30% składki",IF(G113="WŁĄCZONO, ŚWIAT","+50% składki",0)),"#ARG!"))</f>
        <v>0</v>
      </c>
      <c r="I113" s="5">
        <f>ROUND(IF(G113="Brak ochrony",0,IF(I95="OK",IF(G113="WŁĄCZONO, EUROPA",SUM(MAX(I99+I100,200),I101,I109)*0.3,IF(G113="WŁĄCZONO, ŚWIAT",SUM(MAX(I99+I100,200),I101,I109)*0.5,"#ARG!")),"#ARG")),0)</f>
        <v>0</v>
      </c>
    </row>
    <row r="114" spans="2:9" ht="13.5" customHeight="1" hidden="1">
      <c r="B114" s="59"/>
      <c r="C114" s="59"/>
      <c r="D114" s="59"/>
      <c r="E114" s="59"/>
      <c r="F114" s="88"/>
      <c r="G114" s="81" t="s">
        <v>21</v>
      </c>
      <c r="H114" s="29"/>
      <c r="I114" s="5"/>
    </row>
    <row r="115" spans="2:9" ht="24" customHeight="1" hidden="1">
      <c r="B115" s="59"/>
      <c r="C115" s="59"/>
      <c r="D115" s="59"/>
      <c r="E115" s="59"/>
      <c r="F115" s="88"/>
      <c r="G115" s="81" t="s">
        <v>110</v>
      </c>
      <c r="H115" s="4"/>
      <c r="I115" s="5"/>
    </row>
    <row r="116" spans="2:9" ht="24" customHeight="1" hidden="1">
      <c r="B116" s="59"/>
      <c r="C116" s="59"/>
      <c r="D116" s="59"/>
      <c r="E116" s="59"/>
      <c r="F116" s="88"/>
      <c r="G116" s="81" t="s">
        <v>111</v>
      </c>
      <c r="H116" s="4"/>
      <c r="I116" s="5"/>
    </row>
    <row r="117" spans="2:9" ht="13.5" customHeight="1">
      <c r="B117" s="122" t="s">
        <v>113</v>
      </c>
      <c r="C117" s="123"/>
      <c r="D117" s="123"/>
      <c r="E117" s="123"/>
      <c r="F117" s="123"/>
      <c r="G117" s="123"/>
      <c r="H117" s="124"/>
      <c r="I117" s="8">
        <f>IF(SUM(G99:G100)=0,0,IF(OR(I99="#ARG!",I100="#ARG!",I101="#ARG!",I109="#ARG!",I113="#ARG!"),"#ARG!",SUM(MAX(I99+I100,200),I101,I109,I113)))</f>
        <v>0</v>
      </c>
    </row>
    <row r="118" spans="2:9" ht="13.5" customHeight="1">
      <c r="B118" s="120" t="s">
        <v>120</v>
      </c>
      <c r="C118" s="121"/>
      <c r="D118" s="121"/>
      <c r="E118" s="121"/>
      <c r="F118" s="121"/>
      <c r="G118" s="121"/>
      <c r="H118" s="121"/>
      <c r="I118" s="5">
        <f>ROUND(IF(SUM(G99:G100)=0,0,IF(OR(I99="#ARG!",I100="#ARG!",I101="#ARG!",I109="#ARG!",I113="#ARG!"),"#ARG!",MAX(I117*(C95-1),D95))),0)</f>
        <v>0</v>
      </c>
    </row>
    <row r="119" spans="2:9" ht="13.5" customHeight="1">
      <c r="B119" s="122" t="s">
        <v>121</v>
      </c>
      <c r="C119" s="123"/>
      <c r="D119" s="123"/>
      <c r="E119" s="123"/>
      <c r="F119" s="123"/>
      <c r="G119" s="123"/>
      <c r="H119" s="124"/>
      <c r="I119" s="8">
        <f>IF(SUM(G99:G100)=0,0,IF(OR(I99="#ARG!",I100="#ARG!",I101="#ARG!",I109="#ARG!",I113="#ARG!"),"#ARG!",I117+I118))</f>
        <v>0</v>
      </c>
    </row>
    <row r="120" spans="1:10" ht="6" customHeight="1">
      <c r="A120" s="12"/>
      <c r="J120" s="13"/>
    </row>
    <row r="121" spans="1:10" ht="22.5" customHeight="1">
      <c r="A121" s="12"/>
      <c r="B121" s="108" t="s">
        <v>70</v>
      </c>
      <c r="C121" s="109"/>
      <c r="D121" s="110"/>
      <c r="E121" s="111"/>
      <c r="F121" s="112"/>
      <c r="G121" s="112"/>
      <c r="H121" s="112"/>
      <c r="I121" s="113"/>
      <c r="J121" s="13"/>
    </row>
    <row r="122" spans="1:10" s="23" customFormat="1" ht="6" customHeight="1">
      <c r="A122" s="12"/>
      <c r="J122" s="13"/>
    </row>
    <row r="123" spans="1:10" ht="9.75" customHeight="1">
      <c r="A123" s="12"/>
      <c r="B123" s="114" t="s">
        <v>107</v>
      </c>
      <c r="C123" s="114"/>
      <c r="D123" s="114"/>
      <c r="E123" s="114"/>
      <c r="F123" s="114"/>
      <c r="G123" s="114"/>
      <c r="H123" s="114"/>
      <c r="I123" s="114"/>
      <c r="J123" s="13"/>
    </row>
    <row r="124" spans="1:10" s="23" customFormat="1" ht="6" customHeight="1">
      <c r="A124" s="12"/>
      <c r="J124" s="13"/>
    </row>
    <row r="125" spans="2:9" ht="45" customHeight="1">
      <c r="B125" s="183"/>
      <c r="C125" s="183"/>
      <c r="D125" s="183"/>
      <c r="E125" s="183"/>
      <c r="F125" s="30"/>
      <c r="G125" s="184"/>
      <c r="H125" s="184"/>
      <c r="I125" s="184"/>
    </row>
    <row r="126" spans="2:9" ht="10.5" customHeight="1">
      <c r="B126" s="128" t="s">
        <v>12</v>
      </c>
      <c r="C126" s="128"/>
      <c r="D126" s="128"/>
      <c r="E126" s="128"/>
      <c r="F126" s="26"/>
      <c r="G126" s="128" t="s">
        <v>71</v>
      </c>
      <c r="H126" s="128"/>
      <c r="I126" s="128"/>
    </row>
    <row r="127" spans="1:10" ht="6" customHeight="1">
      <c r="A127" s="12"/>
      <c r="J127" s="13"/>
    </row>
    <row r="128" spans="1:10" ht="77.25" customHeight="1">
      <c r="A128" s="12"/>
      <c r="J128" s="13"/>
    </row>
    <row r="129" spans="1:10" ht="6" customHeight="1">
      <c r="A129" s="12"/>
      <c r="J129" s="13"/>
    </row>
    <row r="130" spans="1:10" ht="13.5" customHeight="1">
      <c r="A130" s="12"/>
      <c r="B130" s="101" t="s">
        <v>29</v>
      </c>
      <c r="C130" s="101"/>
      <c r="D130" s="101"/>
      <c r="E130" s="101"/>
      <c r="F130" s="101"/>
      <c r="G130" s="101"/>
      <c r="H130" s="101"/>
      <c r="I130" s="101"/>
      <c r="J130" s="13"/>
    </row>
    <row r="131" spans="1:10" ht="6" customHeight="1">
      <c r="A131" s="12"/>
      <c r="B131" s="31"/>
      <c r="C131" s="31"/>
      <c r="D131" s="31"/>
      <c r="E131" s="31"/>
      <c r="F131" s="31"/>
      <c r="G131" s="31"/>
      <c r="H131" s="31"/>
      <c r="I131" s="31"/>
      <c r="J131" s="13"/>
    </row>
    <row r="132" spans="1:10" ht="12.75" customHeight="1">
      <c r="A132" s="12"/>
      <c r="B132" s="100" t="s">
        <v>30</v>
      </c>
      <c r="C132" s="100"/>
      <c r="D132" s="102"/>
      <c r="E132" s="102"/>
      <c r="F132" s="15" t="s">
        <v>31</v>
      </c>
      <c r="G132" s="102"/>
      <c r="H132" s="102"/>
      <c r="I132" s="102"/>
      <c r="J132" s="13"/>
    </row>
    <row r="133" spans="1:10" ht="27" customHeight="1">
      <c r="A133" s="12"/>
      <c r="B133" s="100" t="s">
        <v>58</v>
      </c>
      <c r="C133" s="103"/>
      <c r="D133" s="94">
        <f>IF(wniosek!C9="","",IF(COUNTIF(wniosek!C9,"* / *")&gt;0,MID(wniosek!C9,1,FIND(" / ",wniosek!C9)-1),wniosek!C9))</f>
      </c>
      <c r="E133" s="96"/>
      <c r="F133" s="96"/>
      <c r="G133" s="96"/>
      <c r="H133" s="96"/>
      <c r="I133" s="95"/>
      <c r="J133" s="13"/>
    </row>
    <row r="134" spans="1:10" ht="12.75" customHeight="1">
      <c r="A134" s="12"/>
      <c r="B134" s="93" t="s">
        <v>59</v>
      </c>
      <c r="C134" s="92"/>
      <c r="D134" s="94">
        <f>IF(wniosek!C10="","",IF(COUNTIF(wniosek!C10,"* / *")&gt;0,MID(wniosek!C10,1,FIND(" / ",wniosek!C10)-1),wniosek!C10))</f>
      </c>
      <c r="E134" s="96"/>
      <c r="F134" s="96"/>
      <c r="G134" s="96"/>
      <c r="H134" s="96"/>
      <c r="I134" s="95"/>
      <c r="J134" s="13"/>
    </row>
    <row r="135" spans="1:10" ht="13.5" customHeight="1">
      <c r="A135" s="12"/>
      <c r="B135" s="91" t="s">
        <v>1</v>
      </c>
      <c r="C135" s="92"/>
      <c r="D135" s="94">
        <f>IF(wniosek!C12="","",IF(COUNTIF(wniosek!C12,"* / *")&gt;0,MID(wniosek!C12,1,FIND(" / ",wniosek!C12)-1),wniosek!C12))</f>
      </c>
      <c r="E135" s="95"/>
      <c r="F135" s="32" t="s">
        <v>2</v>
      </c>
      <c r="G135" s="46">
        <f>IF(wniosek!E12="","",IF(COUNTIF(wniosek!E12,"* / *")&gt;0,MID(wniosek!E12,1,FIND(" / ",wniosek!E12)-1),wniosek!E12))</f>
      </c>
      <c r="H135" s="33" t="s">
        <v>13</v>
      </c>
      <c r="I135" s="45">
        <f>IF(wniosek!C13="","",IF(COUNTIF(wniosek!C13,"* / *")&gt;0,MID(wniosek!C13,1,FIND(" / ",wniosek!C13)-1),wniosek!C13))</f>
      </c>
      <c r="J135" s="13"/>
    </row>
    <row r="136" spans="1:10" ht="12.75" customHeight="1">
      <c r="A136" s="12"/>
      <c r="B136" s="91" t="s">
        <v>32</v>
      </c>
      <c r="C136" s="92"/>
      <c r="D136" s="97"/>
      <c r="E136" s="98"/>
      <c r="F136" s="98"/>
      <c r="G136" s="98"/>
      <c r="H136" s="98"/>
      <c r="I136" s="99"/>
      <c r="J136" s="13"/>
    </row>
    <row r="137" spans="1:10" ht="6" customHeight="1">
      <c r="A137" s="12"/>
      <c r="B137" s="34"/>
      <c r="C137" s="34"/>
      <c r="D137" s="34"/>
      <c r="E137" s="34"/>
      <c r="F137" s="34"/>
      <c r="G137" s="34"/>
      <c r="H137" s="34"/>
      <c r="I137" s="34"/>
      <c r="J137" s="13"/>
    </row>
    <row r="138" spans="1:10" ht="12.75">
      <c r="A138" s="12"/>
      <c r="B138" s="89" t="s">
        <v>72</v>
      </c>
      <c r="C138" s="89"/>
      <c r="D138" s="89"/>
      <c r="E138" s="89"/>
      <c r="F138" s="89"/>
      <c r="G138" s="89"/>
      <c r="H138" s="89"/>
      <c r="I138" s="89"/>
      <c r="J138" s="13"/>
    </row>
    <row r="139" spans="1:10" ht="6" customHeight="1">
      <c r="A139" s="12"/>
      <c r="B139" s="35"/>
      <c r="C139" s="35"/>
      <c r="D139" s="35"/>
      <c r="E139" s="35"/>
      <c r="F139" s="35"/>
      <c r="G139" s="35"/>
      <c r="H139" s="35"/>
      <c r="I139" s="35"/>
      <c r="J139" s="13"/>
    </row>
    <row r="140" spans="1:10" ht="39" customHeight="1">
      <c r="A140" s="12"/>
      <c r="B140" s="90" t="s">
        <v>73</v>
      </c>
      <c r="C140" s="90"/>
      <c r="D140" s="90"/>
      <c r="E140" s="90"/>
      <c r="F140" s="90"/>
      <c r="G140" s="90"/>
      <c r="H140" s="90"/>
      <c r="I140" s="90"/>
      <c r="J140" s="13"/>
    </row>
    <row r="141" spans="1:10" ht="6" customHeight="1">
      <c r="A141" s="12"/>
      <c r="B141" s="35"/>
      <c r="C141" s="35"/>
      <c r="D141" s="35"/>
      <c r="E141" s="35"/>
      <c r="F141" s="35"/>
      <c r="G141" s="35"/>
      <c r="H141" s="35"/>
      <c r="I141" s="35"/>
      <c r="J141" s="13"/>
    </row>
    <row r="142" spans="1:10" ht="25.5" customHeight="1">
      <c r="A142" s="12"/>
      <c r="B142" s="90" t="s">
        <v>33</v>
      </c>
      <c r="C142" s="90"/>
      <c r="D142" s="90"/>
      <c r="E142" s="90"/>
      <c r="F142" s="90"/>
      <c r="G142" s="90"/>
      <c r="H142" s="90"/>
      <c r="I142" s="90"/>
      <c r="J142" s="13"/>
    </row>
    <row r="143" spans="1:10" ht="6" customHeight="1">
      <c r="A143" s="12"/>
      <c r="B143" s="35"/>
      <c r="C143" s="35"/>
      <c r="D143" s="35"/>
      <c r="E143" s="35"/>
      <c r="F143" s="35"/>
      <c r="G143" s="35"/>
      <c r="H143" s="35"/>
      <c r="I143" s="35"/>
      <c r="J143" s="13"/>
    </row>
    <row r="144" spans="1:10" ht="14.25" customHeight="1">
      <c r="A144" s="12"/>
      <c r="B144" s="106" t="s">
        <v>34</v>
      </c>
      <c r="C144" s="106"/>
      <c r="D144" s="106"/>
      <c r="E144" s="106"/>
      <c r="F144" s="106"/>
      <c r="G144" s="106"/>
      <c r="H144" s="106"/>
      <c r="I144" s="106"/>
      <c r="J144" s="13"/>
    </row>
    <row r="145" spans="1:10" ht="24.75" customHeight="1">
      <c r="A145" s="12"/>
      <c r="B145" s="36" t="s">
        <v>5</v>
      </c>
      <c r="C145" s="107" t="s">
        <v>35</v>
      </c>
      <c r="D145" s="107"/>
      <c r="E145" s="107"/>
      <c r="F145" s="107"/>
      <c r="G145" s="107"/>
      <c r="H145" s="107"/>
      <c r="I145" s="107"/>
      <c r="J145" s="13"/>
    </row>
    <row r="146" spans="1:10" ht="6" customHeight="1">
      <c r="A146" s="12"/>
      <c r="B146" s="37"/>
      <c r="C146" s="37"/>
      <c r="D146" s="37"/>
      <c r="E146" s="37"/>
      <c r="F146" s="37"/>
      <c r="G146" s="37"/>
      <c r="H146" s="37"/>
      <c r="I146" s="37"/>
      <c r="J146" s="13"/>
    </row>
    <row r="147" spans="1:10" ht="25.5" customHeight="1">
      <c r="A147" s="12"/>
      <c r="B147" s="90" t="s">
        <v>36</v>
      </c>
      <c r="C147" s="90"/>
      <c r="D147" s="90"/>
      <c r="E147" s="90"/>
      <c r="F147" s="90"/>
      <c r="G147" s="90"/>
      <c r="H147" s="90"/>
      <c r="I147" s="90"/>
      <c r="J147" s="13"/>
    </row>
    <row r="148" spans="1:10" ht="24.75" customHeight="1">
      <c r="A148" s="12"/>
      <c r="B148" s="38" t="s">
        <v>5</v>
      </c>
      <c r="C148" s="89" t="s">
        <v>37</v>
      </c>
      <c r="D148" s="89"/>
      <c r="E148" s="89"/>
      <c r="F148" s="89"/>
      <c r="G148" s="89"/>
      <c r="H148" s="89"/>
      <c r="I148" s="89"/>
      <c r="J148" s="13"/>
    </row>
    <row r="149" spans="1:10" ht="25.5" customHeight="1">
      <c r="A149" s="12"/>
      <c r="B149" s="38" t="s">
        <v>6</v>
      </c>
      <c r="C149" s="89" t="s">
        <v>38</v>
      </c>
      <c r="D149" s="89"/>
      <c r="E149" s="89"/>
      <c r="F149" s="89"/>
      <c r="G149" s="89"/>
      <c r="H149" s="89"/>
      <c r="I149" s="89"/>
      <c r="J149" s="13"/>
    </row>
    <row r="150" spans="1:10" ht="12.75" customHeight="1">
      <c r="A150" s="12"/>
      <c r="B150" s="38" t="s">
        <v>7</v>
      </c>
      <c r="C150" s="89" t="s">
        <v>39</v>
      </c>
      <c r="D150" s="89"/>
      <c r="E150" s="89"/>
      <c r="F150" s="89"/>
      <c r="G150" s="89"/>
      <c r="H150" s="89"/>
      <c r="I150" s="89"/>
      <c r="J150" s="13"/>
    </row>
    <row r="151" spans="1:10" ht="12.75" customHeight="1">
      <c r="A151" s="12"/>
      <c r="B151" s="38" t="s">
        <v>8</v>
      </c>
      <c r="C151" s="89" t="s">
        <v>40</v>
      </c>
      <c r="D151" s="89"/>
      <c r="E151" s="89"/>
      <c r="F151" s="89"/>
      <c r="G151" s="89"/>
      <c r="H151" s="89"/>
      <c r="I151" s="89"/>
      <c r="J151" s="13"/>
    </row>
    <row r="152" spans="1:10" ht="26.25" customHeight="1">
      <c r="A152" s="12"/>
      <c r="B152" s="38" t="s">
        <v>14</v>
      </c>
      <c r="C152" s="90" t="s">
        <v>41</v>
      </c>
      <c r="D152" s="90"/>
      <c r="E152" s="90"/>
      <c r="F152" s="90"/>
      <c r="G152" s="90"/>
      <c r="H152" s="90"/>
      <c r="I152" s="90"/>
      <c r="J152" s="13"/>
    </row>
    <row r="153" spans="1:10" ht="26.25" customHeight="1">
      <c r="A153" s="12"/>
      <c r="B153" s="38" t="s">
        <v>17</v>
      </c>
      <c r="C153" s="90" t="s">
        <v>42</v>
      </c>
      <c r="D153" s="90"/>
      <c r="E153" s="90"/>
      <c r="F153" s="90"/>
      <c r="G153" s="90"/>
      <c r="H153" s="90"/>
      <c r="I153" s="90"/>
      <c r="J153" s="13"/>
    </row>
    <row r="154" spans="1:10" ht="13.5" customHeight="1">
      <c r="A154" s="12"/>
      <c r="B154" s="38" t="s">
        <v>18</v>
      </c>
      <c r="C154" s="90" t="s">
        <v>43</v>
      </c>
      <c r="D154" s="90"/>
      <c r="E154" s="90"/>
      <c r="F154" s="90"/>
      <c r="G154" s="90"/>
      <c r="H154" s="90"/>
      <c r="I154" s="90"/>
      <c r="J154" s="13"/>
    </row>
    <row r="155" spans="1:10" ht="6" customHeight="1">
      <c r="A155" s="12"/>
      <c r="B155" s="35"/>
      <c r="C155" s="35"/>
      <c r="D155" s="35"/>
      <c r="E155" s="35"/>
      <c r="F155" s="35"/>
      <c r="G155" s="35"/>
      <c r="H155" s="35"/>
      <c r="I155" s="35"/>
      <c r="J155" s="13"/>
    </row>
    <row r="156" spans="1:10" ht="12.75" customHeight="1">
      <c r="A156" s="12"/>
      <c r="B156" s="90" t="s">
        <v>44</v>
      </c>
      <c r="C156" s="90"/>
      <c r="D156" s="90"/>
      <c r="E156" s="90"/>
      <c r="F156" s="90"/>
      <c r="G156" s="90"/>
      <c r="H156" s="90"/>
      <c r="I156" s="90"/>
      <c r="J156" s="13"/>
    </row>
    <row r="157" spans="1:10" ht="13.5" customHeight="1">
      <c r="A157" s="12"/>
      <c r="B157" s="38" t="s">
        <v>5</v>
      </c>
      <c r="C157" s="90" t="s">
        <v>45</v>
      </c>
      <c r="D157" s="90"/>
      <c r="E157" s="90"/>
      <c r="F157" s="90"/>
      <c r="G157" s="90"/>
      <c r="H157" s="90"/>
      <c r="I157" s="90"/>
      <c r="J157" s="13"/>
    </row>
    <row r="158" spans="1:10" ht="12.75" customHeight="1">
      <c r="A158" s="12"/>
      <c r="B158" s="38" t="s">
        <v>6</v>
      </c>
      <c r="C158" s="90" t="s">
        <v>46</v>
      </c>
      <c r="D158" s="90"/>
      <c r="E158" s="90"/>
      <c r="F158" s="90"/>
      <c r="G158" s="90"/>
      <c r="H158" s="90"/>
      <c r="I158" s="90"/>
      <c r="J158" s="13"/>
    </row>
    <row r="159" spans="1:10" ht="26.25" customHeight="1">
      <c r="A159" s="12"/>
      <c r="B159" s="38" t="s">
        <v>7</v>
      </c>
      <c r="C159" s="90" t="s">
        <v>47</v>
      </c>
      <c r="D159" s="90"/>
      <c r="E159" s="90"/>
      <c r="F159" s="90"/>
      <c r="G159" s="90"/>
      <c r="H159" s="90"/>
      <c r="I159" s="90"/>
      <c r="J159" s="13"/>
    </row>
    <row r="160" spans="1:10" ht="6" customHeight="1">
      <c r="A160" s="12"/>
      <c r="B160" s="35"/>
      <c r="C160" s="35"/>
      <c r="D160" s="35"/>
      <c r="E160" s="35"/>
      <c r="F160" s="35"/>
      <c r="G160" s="35"/>
      <c r="H160" s="35"/>
      <c r="I160" s="35"/>
      <c r="J160" s="13"/>
    </row>
    <row r="161" spans="1:10" ht="13.5" customHeight="1">
      <c r="A161" s="12"/>
      <c r="B161" s="90" t="s">
        <v>48</v>
      </c>
      <c r="C161" s="90"/>
      <c r="D161" s="90"/>
      <c r="E161" s="90"/>
      <c r="F161" s="90"/>
      <c r="G161" s="90"/>
      <c r="H161" s="90"/>
      <c r="I161" s="90"/>
      <c r="J161" s="13"/>
    </row>
    <row r="162" spans="1:10" ht="38.25" customHeight="1">
      <c r="A162" s="12"/>
      <c r="B162" s="38" t="s">
        <v>5</v>
      </c>
      <c r="C162" s="90" t="s">
        <v>49</v>
      </c>
      <c r="D162" s="90"/>
      <c r="E162" s="90"/>
      <c r="F162" s="90"/>
      <c r="G162" s="90"/>
      <c r="H162" s="90"/>
      <c r="I162" s="90"/>
      <c r="J162" s="13"/>
    </row>
    <row r="163" spans="1:10" ht="51.75" customHeight="1">
      <c r="A163" s="12"/>
      <c r="B163" s="38" t="s">
        <v>6</v>
      </c>
      <c r="C163" s="90" t="s">
        <v>50</v>
      </c>
      <c r="D163" s="90"/>
      <c r="E163" s="90"/>
      <c r="F163" s="90"/>
      <c r="G163" s="90"/>
      <c r="H163" s="90"/>
      <c r="I163" s="90"/>
      <c r="J163" s="13"/>
    </row>
    <row r="164" spans="1:10" ht="26.25" customHeight="1">
      <c r="A164" s="12"/>
      <c r="B164" s="38" t="s">
        <v>7</v>
      </c>
      <c r="C164" s="90" t="s">
        <v>51</v>
      </c>
      <c r="D164" s="90"/>
      <c r="E164" s="90"/>
      <c r="F164" s="90"/>
      <c r="G164" s="90"/>
      <c r="H164" s="90"/>
      <c r="I164" s="90"/>
      <c r="J164" s="13"/>
    </row>
    <row r="165" spans="1:10" ht="30.75" customHeight="1">
      <c r="A165" s="12"/>
      <c r="G165" s="104"/>
      <c r="H165" s="104"/>
      <c r="I165" s="104"/>
      <c r="J165" s="13"/>
    </row>
    <row r="166" spans="1:10" ht="11.25" customHeight="1">
      <c r="A166" s="12"/>
      <c r="G166" s="105" t="s">
        <v>52</v>
      </c>
      <c r="H166" s="105"/>
      <c r="I166" s="105"/>
      <c r="J166" s="13"/>
    </row>
    <row r="167" spans="1:10" ht="6" customHeight="1">
      <c r="A167" s="12"/>
      <c r="J167" s="13"/>
    </row>
    <row r="168" spans="1:10" ht="25.5" customHeight="1">
      <c r="A168" s="12"/>
      <c r="B168" s="90" t="s">
        <v>62</v>
      </c>
      <c r="C168" s="90"/>
      <c r="D168" s="90"/>
      <c r="E168" s="90"/>
      <c r="F168" s="90"/>
      <c r="G168" s="90"/>
      <c r="H168" s="90"/>
      <c r="I168" s="90"/>
      <c r="J168" s="13"/>
    </row>
    <row r="169" spans="1:10" ht="6" customHeight="1">
      <c r="A169" s="12"/>
      <c r="B169" s="35"/>
      <c r="C169" s="35"/>
      <c r="D169" s="35"/>
      <c r="E169" s="35"/>
      <c r="F169" s="35"/>
      <c r="G169" s="35"/>
      <c r="H169" s="35"/>
      <c r="I169" s="35"/>
      <c r="J169" s="13"/>
    </row>
    <row r="170" spans="1:10" ht="52.5" customHeight="1">
      <c r="A170" s="12"/>
      <c r="B170" s="90" t="s">
        <v>60</v>
      </c>
      <c r="C170" s="90"/>
      <c r="D170" s="90"/>
      <c r="E170" s="90"/>
      <c r="F170" s="90"/>
      <c r="G170" s="90"/>
      <c r="H170" s="90"/>
      <c r="I170" s="90"/>
      <c r="J170" s="13"/>
    </row>
    <row r="171" spans="1:10" ht="6" customHeight="1">
      <c r="A171" s="12"/>
      <c r="B171" s="39"/>
      <c r="C171" s="39"/>
      <c r="D171" s="39"/>
      <c r="E171" s="39"/>
      <c r="F171" s="39"/>
      <c r="G171" s="39"/>
      <c r="H171" s="39"/>
      <c r="I171" s="39"/>
      <c r="J171" s="13"/>
    </row>
    <row r="172" spans="1:10" ht="14.25" customHeight="1">
      <c r="A172" s="12"/>
      <c r="B172" s="90" t="s">
        <v>97</v>
      </c>
      <c r="C172" s="90"/>
      <c r="D172" s="90"/>
      <c r="E172" s="90"/>
      <c r="F172" s="90"/>
      <c r="G172" s="90"/>
      <c r="H172" s="90"/>
      <c r="I172" s="90"/>
      <c r="J172" s="13"/>
    </row>
    <row r="173" spans="1:10" ht="27" customHeight="1">
      <c r="A173" s="12"/>
      <c r="B173" s="38" t="s">
        <v>5</v>
      </c>
      <c r="C173" s="90" t="s">
        <v>53</v>
      </c>
      <c r="D173" s="90"/>
      <c r="E173" s="90"/>
      <c r="F173" s="90"/>
      <c r="G173" s="90"/>
      <c r="H173" s="90"/>
      <c r="I173" s="90"/>
      <c r="J173" s="13"/>
    </row>
    <row r="174" spans="1:10" ht="118.5" customHeight="1">
      <c r="A174" s="12"/>
      <c r="B174" s="38" t="s">
        <v>6</v>
      </c>
      <c r="C174" s="90" t="s">
        <v>54</v>
      </c>
      <c r="D174" s="90"/>
      <c r="E174" s="90"/>
      <c r="F174" s="90"/>
      <c r="G174" s="90"/>
      <c r="H174" s="90"/>
      <c r="I174" s="90"/>
      <c r="J174" s="13"/>
    </row>
    <row r="175" spans="1:10" ht="14.25" customHeight="1">
      <c r="A175" s="12"/>
      <c r="B175" s="90" t="s">
        <v>55</v>
      </c>
      <c r="C175" s="90"/>
      <c r="D175" s="90"/>
      <c r="E175" s="90"/>
      <c r="F175" s="90"/>
      <c r="G175" s="90"/>
      <c r="H175" s="90"/>
      <c r="I175" s="90"/>
      <c r="J175" s="13"/>
    </row>
    <row r="176" spans="1:10" ht="6" customHeight="1">
      <c r="A176" s="12"/>
      <c r="B176" s="39"/>
      <c r="C176" s="39"/>
      <c r="D176" s="39"/>
      <c r="E176" s="39"/>
      <c r="F176" s="39"/>
      <c r="G176" s="39"/>
      <c r="H176" s="39"/>
      <c r="I176" s="39"/>
      <c r="J176" s="13"/>
    </row>
    <row r="177" spans="1:10" ht="51.75" customHeight="1">
      <c r="A177" s="12"/>
      <c r="B177" s="90" t="s">
        <v>61</v>
      </c>
      <c r="C177" s="90"/>
      <c r="D177" s="90"/>
      <c r="E177" s="90"/>
      <c r="F177" s="90"/>
      <c r="G177" s="90"/>
      <c r="H177" s="90"/>
      <c r="I177" s="90"/>
      <c r="J177" s="13"/>
    </row>
    <row r="178" spans="1:10" ht="75" customHeight="1">
      <c r="A178" s="12"/>
      <c r="G178" s="104"/>
      <c r="H178" s="104"/>
      <c r="I178" s="104"/>
      <c r="J178" s="13"/>
    </row>
    <row r="179" spans="1:10" ht="11.25" customHeight="1">
      <c r="A179" s="12"/>
      <c r="G179" s="105" t="s">
        <v>56</v>
      </c>
      <c r="H179" s="105"/>
      <c r="I179" s="105"/>
      <c r="J179" s="13"/>
    </row>
    <row r="180" ht="6" customHeight="1"/>
  </sheetData>
  <sheetProtection password="E1A4" sheet="1" objects="1" scenarios="1" selectLockedCells="1"/>
  <protectedRanges>
    <protectedRange sqref="H89:H90" name="Str2 oprogr daty"/>
    <protectedRange sqref="C89:G90" name="Str2 oprogr lista"/>
    <protectedRange sqref="I20" name="Str1 osw_szkody1"/>
    <protectedRange sqref="E21" name="Str1 osw_szkody2"/>
    <protectedRange sqref="B125" name="Str2 miejsce podpis"/>
    <protectedRange sqref="G101" name="Str2 skladka_koszty dod"/>
    <protectedRange sqref="C11" name="Str1 dane_adres biura"/>
    <protectedRange sqref="C12" name="Str1 dane_NIP"/>
    <protectedRange sqref="C13" name="Str1 dane_tel"/>
    <protectedRange sqref="E13" name="Str1 dane_tel kom"/>
    <protectedRange sqref="G12" name="Str1 dane_mail"/>
    <protectedRange sqref="C75:G76" name="Str1 sp stac lista"/>
    <protectedRange sqref="H75:H76" name="Str1 sp stac daty"/>
    <protectedRange sqref="I89:I90 I75:I76 I79:I86" name="Str1 sp stac wartosc"/>
    <protectedRange sqref="C79:G86" name="Str2 sp przen lista"/>
    <protectedRange sqref="H79:H86" name="Str2 sp przen daty"/>
    <protectedRange sqref="E12" name="Str1 dane_REGON"/>
    <protectedRange sqref="H19" name="Str1 osw_nr dot polisy"/>
    <protectedRange sqref="E121" name="Str1 osw_szkody2_1"/>
    <protectedRange sqref="I135 D133:D135 G135" name="Str3 nazwa"/>
    <protectedRange sqref="G132" name="Str3 miejsce"/>
    <protectedRange sqref="D132" name="Str3 dzien"/>
    <protectedRange sqref="D136" name="Str3 nazwisko"/>
    <protectedRange sqref="I22 I26 I30" name="Str1 osw_kl podwyk_1"/>
    <protectedRange sqref="I55" name="Str1 osw_kl prac_1"/>
    <protectedRange sqref="I34 I38 I42" name="Str1 osw_kl naj nier_1"/>
    <protectedRange sqref="C9" name="Str1 dane_nazwa_1"/>
    <protectedRange sqref="C10" name="Str1 dane_adres siedziby_1"/>
    <protectedRange sqref="I50 I46" name="Str1 osw_kl podwyk"/>
    <protectedRange sqref="F102:F107" name="Str2 skladka_kradziez zw_1"/>
    <protectedRange sqref="H15" name="Str1 okres ubezp_1"/>
    <protectedRange sqref="F114:F116" name="Str2 skladka_kradziez zw_3"/>
    <protectedRange sqref="G114:G116" name="Str2 skladka_kradziez zw_1_1_2"/>
  </protectedRanges>
  <mergeCells count="127">
    <mergeCell ref="C85:G85"/>
    <mergeCell ref="C82:G82"/>
    <mergeCell ref="C90:G90"/>
    <mergeCell ref="B74:I74"/>
    <mergeCell ref="C76:G76"/>
    <mergeCell ref="D95:E95"/>
    <mergeCell ref="B77:H77"/>
    <mergeCell ref="B88:I88"/>
    <mergeCell ref="B91:H91"/>
    <mergeCell ref="B87:H87"/>
    <mergeCell ref="C81:G81"/>
    <mergeCell ref="D94:E94"/>
    <mergeCell ref="C84:G84"/>
    <mergeCell ref="B125:E125"/>
    <mergeCell ref="C9:I9"/>
    <mergeCell ref="C10:I10"/>
    <mergeCell ref="G125:I125"/>
    <mergeCell ref="B108:I108"/>
    <mergeCell ref="B101:F101"/>
    <mergeCell ref="C89:G89"/>
    <mergeCell ref="B15:G15"/>
    <mergeCell ref="C86:G86"/>
    <mergeCell ref="C67:H67"/>
    <mergeCell ref="B4:I4"/>
    <mergeCell ref="C83:G83"/>
    <mergeCell ref="B38:H38"/>
    <mergeCell ref="B100:F100"/>
    <mergeCell ref="B96:C96"/>
    <mergeCell ref="D96:E96"/>
    <mergeCell ref="B93:I93"/>
    <mergeCell ref="B65:I65"/>
    <mergeCell ref="F96:G96"/>
    <mergeCell ref="B99:F99"/>
    <mergeCell ref="B8:I8"/>
    <mergeCell ref="E21:I21"/>
    <mergeCell ref="B34:H34"/>
    <mergeCell ref="B70:E70"/>
    <mergeCell ref="B50:H50"/>
    <mergeCell ref="B46:H46"/>
    <mergeCell ref="G70:I70"/>
    <mergeCell ref="C66:H66"/>
    <mergeCell ref="B61:I61"/>
    <mergeCell ref="B62:I62"/>
    <mergeCell ref="B63:I63"/>
    <mergeCell ref="B30:H30"/>
    <mergeCell ref="B22:H22"/>
    <mergeCell ref="B109:F110"/>
    <mergeCell ref="I109:I110"/>
    <mergeCell ref="C75:G75"/>
    <mergeCell ref="B72:I72"/>
    <mergeCell ref="C80:G80"/>
    <mergeCell ref="C79:G79"/>
    <mergeCell ref="B78:I78"/>
    <mergeCell ref="B6:I6"/>
    <mergeCell ref="B20:H20"/>
    <mergeCell ref="G69:I69"/>
    <mergeCell ref="C73:G73"/>
    <mergeCell ref="B18:I18"/>
    <mergeCell ref="B21:D21"/>
    <mergeCell ref="F12:F13"/>
    <mergeCell ref="G12:I13"/>
    <mergeCell ref="B69:F69"/>
    <mergeCell ref="B60:I60"/>
    <mergeCell ref="B126:E126"/>
    <mergeCell ref="G126:I126"/>
    <mergeCell ref="C11:I11"/>
    <mergeCell ref="B26:H26"/>
    <mergeCell ref="B55:H55"/>
    <mergeCell ref="B42:H42"/>
    <mergeCell ref="B16:I16"/>
    <mergeCell ref="B19:G19"/>
    <mergeCell ref="H15:I15"/>
    <mergeCell ref="H19:I19"/>
    <mergeCell ref="B121:D121"/>
    <mergeCell ref="E121:I121"/>
    <mergeCell ref="B123:I123"/>
    <mergeCell ref="B97:F97"/>
    <mergeCell ref="B98:I98"/>
    <mergeCell ref="H109:H110"/>
    <mergeCell ref="B118:H118"/>
    <mergeCell ref="B119:H119"/>
    <mergeCell ref="B113:F113"/>
    <mergeCell ref="B117:H117"/>
    <mergeCell ref="C159:I159"/>
    <mergeCell ref="B161:I161"/>
    <mergeCell ref="C145:I145"/>
    <mergeCell ref="C158:I158"/>
    <mergeCell ref="B138:I138"/>
    <mergeCell ref="B156:I156"/>
    <mergeCell ref="C157:I157"/>
    <mergeCell ref="C154:I154"/>
    <mergeCell ref="C153:I153"/>
    <mergeCell ref="C151:I151"/>
    <mergeCell ref="G179:I179"/>
    <mergeCell ref="B142:I142"/>
    <mergeCell ref="B144:I144"/>
    <mergeCell ref="C162:I162"/>
    <mergeCell ref="B147:I147"/>
    <mergeCell ref="C149:I149"/>
    <mergeCell ref="B172:I172"/>
    <mergeCell ref="C174:I174"/>
    <mergeCell ref="C173:I173"/>
    <mergeCell ref="C152:I152"/>
    <mergeCell ref="B177:I177"/>
    <mergeCell ref="G178:I178"/>
    <mergeCell ref="C163:I163"/>
    <mergeCell ref="C164:I164"/>
    <mergeCell ref="G165:I165"/>
    <mergeCell ref="G166:I166"/>
    <mergeCell ref="B175:I175"/>
    <mergeCell ref="B170:I170"/>
    <mergeCell ref="B168:I168"/>
    <mergeCell ref="D133:I133"/>
    <mergeCell ref="B132:C132"/>
    <mergeCell ref="B130:I130"/>
    <mergeCell ref="D132:E132"/>
    <mergeCell ref="G132:I132"/>
    <mergeCell ref="B133:C133"/>
    <mergeCell ref="C150:I150"/>
    <mergeCell ref="B140:I140"/>
    <mergeCell ref="B135:C135"/>
    <mergeCell ref="B134:C134"/>
    <mergeCell ref="C148:I148"/>
    <mergeCell ref="D135:E135"/>
    <mergeCell ref="D134:I134"/>
    <mergeCell ref="B136:C136"/>
    <mergeCell ref="D136:I136"/>
  </mergeCells>
  <dataValidations count="14">
    <dataValidation type="list" allowBlank="1" showInputMessage="1" showErrorMessage="1" error="Suma ubezpieczenia kosztów dodatkowy musi mieścić się w przedziale między 5.000 zł a 50.000 zł" sqref="G101">
      <formula1>$G$102:$G$107</formula1>
    </dataValidation>
    <dataValidation operator="lessThanOrEqual" allowBlank="1" showInputMessage="1" showErrorMessage="1" sqref="G99:G100"/>
    <dataValidation type="list" sqref="G109">
      <formula1>$G$111:$G$112</formula1>
    </dataValidation>
    <dataValidation type="whole" operator="greaterThanOrEqual" allowBlank="1" showInputMessage="1" showErrorMessage="1" prompt="Wpisz LICZBĘ dotychczasowych szkód i roszczeń zaistniałych w ciągu ostatnich 3 lat" error="Wpisz LICZBĘ dotychczasowych szkód i roszczeń zaistniałych w ciągu ostatnich 3 lat" sqref="I20">
      <formula1>0</formula1>
    </dataValidation>
    <dataValidation showInputMessage="1" showErrorMessage="1" sqref="I56:I58 I31:I33 I23:I25 I35:I37 I39:I41 I27:I29 I43:I45 I47:I49 I94 I51:I54"/>
    <dataValidation type="list" showInputMessage="1" showErrorMessage="1" prompt="Wybierz odpowiedź spośród opcji TAK lub NIE" error="Wybierz odpowiedź spośród opcji TAK lub NIE" sqref="I22">
      <formula1>I23:I25</formula1>
    </dataValidation>
    <dataValidation type="list" allowBlank="1" showInputMessage="1" showErrorMessage="1" sqref="B60">
      <formula1>$B$61:$B$63</formula1>
    </dataValidation>
    <dataValidation type="list" showInputMessage="1" showErrorMessage="1" sqref="I46">
      <formula1>$I$47:$I$49</formula1>
    </dataValidation>
    <dataValidation type="list" showInputMessage="1" showErrorMessage="1" sqref="I50">
      <formula1>$I$51:$I$54</formula1>
    </dataValidation>
    <dataValidation type="decimal" operator="lessThanOrEqual" allowBlank="1" showInputMessage="1" showErrorMessage="1" error="Do ubezpieczenia może zostać zgłoszone mienie o wartości jednostkowej nie większej niż 600.000 zł" sqref="I89:I90 I75:I76 I79:I86">
      <formula1>600000</formula1>
    </dataValidation>
    <dataValidation type="list" sqref="I26 I30 I34 I38 I42 I46 I50 I55">
      <formula1>I27:I29</formula1>
    </dataValidation>
    <dataValidation sqref="G110"/>
    <dataValidation type="date" operator="greaterThan" allowBlank="1" showInputMessage="1" showErrorMessage="1" prompt="Proszę wpisać datę w formacie: &#10;rrrr-mm-dd" error="Proszę wpisać datę w formacie rrrr-mm-dd" sqref="H15:I15">
      <formula1>43466</formula1>
    </dataValidation>
    <dataValidation type="list" showInputMessage="1" showErrorMessage="1" sqref="G113">
      <formula1>$G$114:$G$116</formula1>
    </dataValidation>
  </dataValidations>
  <printOptions/>
  <pageMargins left="0.5905511811023623" right="0.5905511811023623" top="0.3937007874015748" bottom="0.1968503937007874" header="0.31496062992125984" footer="0"/>
  <pageSetup horizontalDpi="600" verticalDpi="600" orientation="portrait" paperSize="9" r:id="rId4"/>
  <rowBreaks count="3" manualBreakCount="3">
    <brk id="70" max="255" man="1"/>
    <brk id="126" max="255" man="1"/>
    <brk id="166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Majka Rokoszewska</cp:lastModifiedBy>
  <cp:lastPrinted>2023-01-02T14:45:33Z</cp:lastPrinted>
  <dcterms:created xsi:type="dcterms:W3CDTF">2010-12-18T20:31:06Z</dcterms:created>
  <dcterms:modified xsi:type="dcterms:W3CDTF">2023-12-28T09:51:14Z</dcterms:modified>
  <cp:category/>
  <cp:version/>
  <cp:contentType/>
  <cp:contentStatus/>
</cp:coreProperties>
</file>