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240" yWindow="396" windowWidth="18960" windowHeight="8196" tabRatio="241" activeTab="0"/>
  </bookViews>
  <sheets>
    <sheet name="wniosek" sheetId="1" r:id="rId1"/>
    <sheet name="Polisa" sheetId="2" state="hidden" r:id="rId2"/>
    <sheet name="Zal" sheetId="3" state="hidden" r:id="rId3"/>
  </sheets>
  <definedNames/>
  <calcPr fullCalcOnLoad="1"/>
</workbook>
</file>

<file path=xl/comments1.xml><?xml version="1.0" encoding="utf-8"?>
<comments xmlns="http://schemas.openxmlformats.org/spreadsheetml/2006/main">
  <authors>
    <author>aaa</author>
    <author>majka</author>
  </authors>
  <commentList>
    <comment ref="B9" authorId="0">
      <text>
        <r>
          <rPr>
            <b/>
            <sz val="8"/>
            <rFont val="Arial"/>
            <family val="2"/>
          </rPr>
          <t xml:space="preserve">Pełna nazwa firmy </t>
        </r>
        <r>
          <rPr>
            <sz val="8"/>
            <rFont val="Arial"/>
            <family val="2"/>
          </rPr>
          <t>prowadzonej w formie 1-osobowej działalności gospodarczej powinna obejmować imię i nazwisko jej właściciela, dla spółek cywilnych powinny zostać podane imiona i nazwiska wszystkich współwłaścicieli</t>
        </r>
      </text>
    </comment>
    <comment ref="B114" authorId="0">
      <text>
        <r>
          <rPr>
            <b/>
            <sz val="8"/>
            <rFont val="Arial"/>
            <family val="2"/>
          </rPr>
          <t>Ubezpieczenie kosztów dodatkowych</t>
        </r>
        <r>
          <rPr>
            <sz val="8"/>
            <rFont val="Arial"/>
            <family val="2"/>
          </rPr>
          <t xml:space="preserve"> pozwala na pokrycie kosztów związanych z zaistniałą szkodą, np. kosztów: użytkowania zastępczego sprzętu, leasingu/najmu urządzeń zastępczych, zastosowania zamiennych procesów roboczych i metod operacyjnych, zatrudnienia dodatkowego personelu oraz zastosowania zewnętrznych mocy produkcyjnych lub usług w zakresie przetwarzania danych, jednorazowego przeprogramowania, adaptacji sprzętu, prowizorycznej naprawy ubezpieczonego sprzętu</t>
        </r>
      </text>
    </comment>
    <comment ref="B11" authorId="1">
      <text>
        <r>
          <rPr>
            <b/>
            <sz val="8"/>
            <rFont val="Arial"/>
            <family val="2"/>
          </rPr>
          <t xml:space="preserve">Miejsce ubezpieczenia </t>
        </r>
        <r>
          <rPr>
            <sz val="8"/>
            <rFont val="Arial"/>
            <family val="2"/>
          </rPr>
          <t>to lista lokalizacji, w których przechowywany jest sprzęt</t>
        </r>
      </text>
    </comment>
  </commentList>
</comments>
</file>

<file path=xl/sharedStrings.xml><?xml version="1.0" encoding="utf-8"?>
<sst xmlns="http://schemas.openxmlformats.org/spreadsheetml/2006/main" count="409" uniqueCount="262">
  <si>
    <t>Adres siedziby</t>
  </si>
  <si>
    <t>NIP</t>
  </si>
  <si>
    <t>REGON</t>
  </si>
  <si>
    <t>Tel.</t>
  </si>
  <si>
    <t>E-mail</t>
  </si>
  <si>
    <t>1.</t>
  </si>
  <si>
    <t>2.</t>
  </si>
  <si>
    <t>3.</t>
  </si>
  <si>
    <t>4.</t>
  </si>
  <si>
    <t>Przedmiot ubezpieczenia (rodzaj, marka, typ, model, nr seryjny)</t>
  </si>
  <si>
    <t>Data wprowadzenia do eksploatacji</t>
  </si>
  <si>
    <t>Przedmiot ubezpieczenia</t>
  </si>
  <si>
    <t>Miejscowość, data</t>
  </si>
  <si>
    <t>PESEL</t>
  </si>
  <si>
    <t>5.</t>
  </si>
  <si>
    <t>Lp.</t>
  </si>
  <si>
    <t>TAK</t>
  </si>
  <si>
    <t>do</t>
  </si>
  <si>
    <t>6.</t>
  </si>
  <si>
    <t>7.</t>
  </si>
  <si>
    <t>Postanowienia dodatkowe:</t>
  </si>
  <si>
    <t>Brak</t>
  </si>
  <si>
    <t>Cesja na rzecz:</t>
  </si>
  <si>
    <t>Podpis</t>
  </si>
  <si>
    <t>KALKULACJA SKŁADKI</t>
  </si>
  <si>
    <t>Powszechny Zakład Ubezpieczeń Spółka Akcyjna, Sąd Rejonowy dla m.st. Warszawy,
XII Wydział Gospodarczy, KRS 9831, NIP 526-025-10-49, kapitał zakładowy: 86 352 300,00 zł
wpłacony w całości, al. Jana Pawła II 24, 00-133 Warszawa, www.pzu.pl, infolinia: 801 102 102</t>
  </si>
  <si>
    <t>„ZUW Warszawa"</t>
  </si>
  <si>
    <t>Seria i nr poprzedniej polisy</t>
  </si>
  <si>
    <t>OKRES UBEZPIECZENIA</t>
  </si>
  <si>
    <t>od</t>
  </si>
  <si>
    <t>–</t>
  </si>
  <si>
    <t>I rata</t>
  </si>
  <si>
    <t>zł płatna do</t>
  </si>
  <si>
    <t>III rata</t>
  </si>
  <si>
    <t>II rata</t>
  </si>
  <si>
    <t>IV rata</t>
  </si>
  <si>
    <t>Na podstawie art. 815 kodeksu cywilnego podanie informacji wymaganych do zawarcia umowy ubezpieczenia jest obowiązkowe.</t>
  </si>
  <si>
    <t>Warszawa</t>
  </si>
  <si>
    <t>miejscowość,  data zawarcia umowy</t>
  </si>
  <si>
    <t>miejscowość,  data wystawienia polisy</t>
  </si>
  <si>
    <t>pieczęć i podpis Ubezpieczającego</t>
  </si>
  <si>
    <t>PZU S.A. - pieczęć i podpis osoby upoważnionej</t>
  </si>
  <si>
    <t>Klauzula informacyjna:</t>
  </si>
  <si>
    <t xml:space="preserve">Zostałem/am poinformowany/a, że administratorem moich danych osobowych jest PZU SA z siedzibą 00-133 Warszawa al. Jana Pawła II 24 oraz o prawie dostępu do treści swoich danych i ich poprawiania. Celem zbierania tych danych jest zawarcie i wykonywanie umowy ubezpieczenia. </t>
  </si>
  <si>
    <t>Klauzula dotycząca osób fizycznych:</t>
  </si>
  <si>
    <t>Klauzula dotycząca podmiotów instytucjonalnych:</t>
  </si>
  <si>
    <t>dzień, miesiąc, rok</t>
  </si>
  <si>
    <t>podpis Ubezpieczającego</t>
  </si>
  <si>
    <t>INFOLINIA GRUPY PZU:
dostępna 24 godziny na dobę</t>
  </si>
  <si>
    <t>801 102 102 lub +48 (22) 566 55 55</t>
  </si>
  <si>
    <t>STRONA INTERNETOWA:
www.pzu.pl</t>
  </si>
  <si>
    <t>Całkowity koszt rozmowy z telefonów stacjonarnych jest równy cenie jednego impulsu rozmowy lokalnej według stawek lokalnego operatora.
W przypadku połączenia z telefonów komórkowych koszt rozmowy liczony jest według taryfy operatora.</t>
  </si>
  <si>
    <t>*) niepotrzebne skreślić,    **) dotyczy tylko osób fizycznych,    ***)  właściwe zaznaczyć,    □ zaznaczyć właściwe znakiem X</t>
  </si>
  <si>
    <t>Ubezpieczenie sprzętu elektronicznego (grupa stat. 03)</t>
  </si>
  <si>
    <t>Brak ochrony</t>
  </si>
  <si>
    <t>Stawka
[‰]</t>
  </si>
  <si>
    <t>Udział własny</t>
  </si>
  <si>
    <r>
      <rPr>
        <b/>
        <sz val="8"/>
        <color indexed="8"/>
        <rFont val="Times New Roman"/>
        <family val="1"/>
      </rPr>
      <t>Powszechny Zakład Ubezpieczeń Spółka Akcyjna</t>
    </r>
    <r>
      <rPr>
        <sz val="8"/>
        <color indexed="8"/>
        <rFont val="Times New Roman"/>
        <family val="1"/>
      </rPr>
      <t xml:space="preserve">
Oddział
02-390 Warszawa, ul. Grójecka 186
NIP 526-025-10-49, Regon 010001345</t>
    </r>
  </si>
  <si>
    <r>
      <t xml:space="preserve">Ubezpieczenie na okres </t>
    </r>
    <r>
      <rPr>
        <strike/>
        <sz val="7"/>
        <color indexed="8"/>
        <rFont val="Arial"/>
        <family val="2"/>
      </rPr>
      <t>długoterminowy</t>
    </r>
    <r>
      <rPr>
        <sz val="7"/>
        <color indexed="8"/>
        <rFont val="Arial"/>
        <family val="2"/>
      </rPr>
      <t xml:space="preserve">/ roczny/ </t>
    </r>
    <r>
      <rPr>
        <strike/>
        <sz val="7"/>
        <color indexed="8"/>
        <rFont val="Arial"/>
        <family val="2"/>
      </rPr>
      <t>krótkoterminowy</t>
    </r>
    <r>
      <rPr>
        <sz val="7"/>
        <color indexed="8"/>
        <rFont val="Arial"/>
        <family val="2"/>
      </rPr>
      <t>*)</t>
    </r>
  </si>
  <si>
    <r>
      <t xml:space="preserve">Ubezpieczający
</t>
    </r>
    <r>
      <rPr>
        <sz val="7"/>
        <color indexed="8"/>
        <rFont val="Arial"/>
        <family val="2"/>
      </rPr>
      <t>(imię, nazwisko / nazwa)</t>
    </r>
  </si>
  <si>
    <r>
      <rPr>
        <sz val="9"/>
        <color indexed="8"/>
        <rFont val="Arial"/>
        <family val="2"/>
      </rPr>
      <t>Adres</t>
    </r>
    <r>
      <rPr>
        <b/>
        <sz val="9"/>
        <color indexed="8"/>
        <rFont val="Arial"/>
        <family val="2"/>
      </rPr>
      <t xml:space="preserve"> </t>
    </r>
    <r>
      <rPr>
        <sz val="7"/>
        <color indexed="8"/>
        <rFont val="Arial"/>
        <family val="2"/>
      </rPr>
      <t>(kod, poczta, 
miejscowość, ulica, 
nr domu, nr lokalu)</t>
    </r>
  </si>
  <si>
    <r>
      <t xml:space="preserve">Ubezpieczony
</t>
    </r>
    <r>
      <rPr>
        <sz val="7"/>
        <color indexed="8"/>
        <rFont val="Arial"/>
        <family val="2"/>
      </rPr>
      <t>(imię, nazwisko / nazwa)</t>
    </r>
  </si>
  <si>
    <r>
      <t xml:space="preserve">Miejsce ubezpieczenia </t>
    </r>
    <r>
      <rPr>
        <sz val="7"/>
        <color indexed="8"/>
        <rFont val="Arial"/>
        <family val="2"/>
      </rPr>
      <t>(adres ubezpieczanej placówki)</t>
    </r>
  </si>
  <si>
    <t>Składka
[zł]</t>
  </si>
  <si>
    <t xml:space="preserve">Suma ubezpieczenia
[zł]  </t>
  </si>
  <si>
    <t>Razem:</t>
  </si>
  <si>
    <t>Rozdział III o.w.u. – Ubezpieczenie Zwiększonych Kosztów Działalności</t>
  </si>
  <si>
    <t xml:space="preserve">Proporcjonalne koszty działalności </t>
  </si>
  <si>
    <t xml:space="preserve">Nieproporcjonalne koszty działalności </t>
  </si>
  <si>
    <t>Kradzież zwykła elektronicznego sprzęt u przenośnego podczas pomiarów w terenie</t>
  </si>
  <si>
    <t>Rozszerzenie terytorialnego zakresu ochrony poza RP dla sprzętu przenośnego</t>
  </si>
  <si>
    <t>Rozszerzony zakres ubezpieczenia</t>
  </si>
  <si>
    <t xml:space="preserve"> złotych</t>
  </si>
  <si>
    <r>
      <t xml:space="preserve">płatna jednorazowo / w ratach,     </t>
    </r>
    <r>
      <rPr>
        <strike/>
        <sz val="8"/>
        <color indexed="8"/>
        <rFont val="Arial"/>
        <family val="2"/>
      </rPr>
      <t>gotówka</t>
    </r>
    <r>
      <rPr>
        <sz val="8"/>
        <color indexed="8"/>
        <rFont val="Arial"/>
        <family val="2"/>
      </rPr>
      <t xml:space="preserve"> / przelew* na rachunek bankowy</t>
    </r>
  </si>
  <si>
    <t>□ Wyrażam / X nie wyrażam***) zgody na udostępnienie innym spółkom z Grupy PZU informacji podanych w związku z zawarciem umowy ubezpieczenia w celach marketingowych.*)</t>
  </si>
  <si>
    <t>SKŁADKA OGÓŁEM DO ZAPŁATY</t>
  </si>
  <si>
    <t>Wyrażam zgodę na przetwarzanie moich danych osobowych, podanych w związku z zawarciem i wykonywaniem umowy ubezpieczenia przez PZU S.A. z siedzibą 00-133 Warszawa, al. Jana Pawła II 24. □ Wyrażam / X nie wyrażam***) zgody na udostępnienie moich danych osobowych w celach marketingowych , podanych w związku z zawarciem i wykonywaniem umowy ubezpieczenia, przez: PZU S.A. z siedzibą 00-133 Warszawa, al. Jana Pawła II 24, PZU Życie SA z siedzibą 00-133 Warszawa al. Jana Pawła II 24, TFI PZU SA z siedzibą 00-133 Warszawa al. Jana Pawła II 24, PTE PZU SA z siedzibą 00-133 Warszawa al. Jana Pawła II 24, PZU Pomoc SA z siedzibą 00-133 Warszawa al. Jana Pawła II 24. Oświadczam, że zostałem(am) poinformowany(a) o prawie dostępu do treści moich danych oraz ich poprawiania.</t>
  </si>
  <si>
    <t>Załącznik nr 1</t>
  </si>
  <si>
    <t xml:space="preserve">z dnia </t>
  </si>
  <si>
    <t>Ubezpieczającemu, ubezpieczonemu, uposażonemu i uprawnionemu z umowy ubezpieczenia, będącemu osobą fizyczną, przysługuje prawo złożenia reklamacji w rozumieniu ustawy o rozpatrywaniu reklamacji przez podmioty rynku finansowego i o Rzeczniku Finansowym, tj. prawo skierowania wystąpienia do PZU SA, w którym zgłasza on zastrzeżenia dotyczące usług świadczonych przez PZU SA.</t>
  </si>
  <si>
    <t>Reklamację składa się w każdej jednostce PZU SA obsługującej klienta.</t>
  </si>
  <si>
    <t>Reklamacja może być złożona w formie:
1) pisemnej – osobiście albo przesyłką pocztową w rozumieniu ustawy Prawo pocztowe;
2) ustnej – telefonicznie albo osobiście do protokołu podczas wizyty osoby, o której mowa w ust. 1, w jednostce, o której mowa w ust. 2;
3) elektronicznej – wysyłając e-mail na adres reklamacje@pzu.pl lub wypełniając formularz na www.pzu.pl.</t>
  </si>
  <si>
    <t>PZU SA rozpatruje reklamację i udziela na nią odpowiedzi, bez zbędnej zwłoki, jednak nie później niż w terminie 30 dni od dnia otrzymania reklamacji, z zastrzeżeniem ust. 5.</t>
  </si>
  <si>
    <t>W szczególnie skomplikowan przypadkach, uniemożliwiających rozpatrzenie reklamacji i udzielenie odpowiedzi w terminie, o którym mowa w ust. 4, PZU przekazuje osobie, która złożyła reklamację, informację, w której:
1) wyjaśnia przyczynę opóźnienia;
2) wskazuje okoliczności, które muszą zostać ustalone dla rozpatrzenia sprawy;
3) określa przewidywany termin rozpatrzenia reklamacji i udzielenia odpowiedzi, który nie może przekroczyć 60 dni od dnia otrzymania reklamacji.</t>
  </si>
  <si>
    <t>Odpowiedź PZU SA na reklamację zostanie dostarczona osobie, która ją złożyła, w postaci papierowej lub za pomocą innego trwałego nośnika informacji w rozumieniu ustawy o usługach płatniczych lub pocztą elektroniczną wyłącznie na wniosek tej osoby.</t>
  </si>
  <si>
    <t>Klientowi, o którym mowa w ust. 1 przysługuje prawo wniesienia do Rzecznika Finans. wniosku dotyczącego:
1) nieuwzględnienia roszczeń w trybie rozpatrywania reklamacji;
2) niewykonania czynności wynikających z reklamacji rozpatrzonej zgodnie z wolą tej osoby w terminie określonym w odpowiedzi na tę reklamację.</t>
  </si>
  <si>
    <t>8.</t>
  </si>
  <si>
    <t>Skargę lub zażalenie, niebędące reklamacją, o której mowa w ust. 1, składa się na piśmie za pośrednictwem dowolnej jednostki organizacyjnej PZU SA.</t>
  </si>
  <si>
    <t>9.</t>
  </si>
  <si>
    <t>Skargi i zażalenia rozpatrywane są przez jednostkę organizacyjną określoną w przepisach wewnętrznych PZU SA obowiązujących na dzień składania skargi lub zażalenia. Informacja w tym zakresie jest dostępna w jednostkach organizacyjnych PZU SA.</t>
  </si>
  <si>
    <t>10.</t>
  </si>
  <si>
    <t>PZU SA udziela odpowiedzi na skargę lub zażalenie na piśmie, w terminie 30 dni od dnia otrzymania skargi lub zażalenia.</t>
  </si>
  <si>
    <t>11.</t>
  </si>
  <si>
    <t>Ubezpieczającemu, ubezpieczonemu, uposażonemu i uprawnionemu z umowy ubezpieczenia, będącemu konsumentem, przysługuje prawo zwrócenia się o pomoc do Miejskich i Powiat. Rzeczników Konsumenta.</t>
  </si>
  <si>
    <t>12.</t>
  </si>
  <si>
    <t>PZU SA podlega nadzorowi Komisji Nadzoru Finansowego.</t>
  </si>
  <si>
    <t>Dodatkowo:</t>
  </si>
  <si>
    <r>
      <t xml:space="preserve">Rozdział I o.w.u. – Ubezpieczenie Sprzętu Elektronicznego od Szkód Materialnych </t>
    </r>
    <r>
      <rPr>
        <sz val="10"/>
        <color indexed="8"/>
        <rFont val="Arial"/>
        <family val="2"/>
      </rPr>
      <t>oraz</t>
    </r>
    <r>
      <rPr>
        <b/>
        <sz val="10"/>
        <color indexed="8"/>
        <rFont val="Arial"/>
        <family val="2"/>
      </rPr>
      <t xml:space="preserve"> Rozdział II o.w.u. – Ubezpieczenie Danych i Nośników Danych</t>
    </r>
  </si>
  <si>
    <t>Integralną część umowy stanowi wniosek zawierający wykaz mienia zgłaszanego do ubezpieczenia oraz Załącznik nr 1 do polisy zawierający postanowienia odmienne i dodatkowe do OWU.</t>
  </si>
  <si>
    <t>Zakres ochrony, o którym mowa §4 ulega rozszerzeniu o klauzule 101/1, 103, 104, 141, 142.</t>
  </si>
  <si>
    <t>Treść §2 pkt 7) przyjmuje brzmienie: wartość odtworzeniowa – wartość odtworzeniowa brutto (z podatkiem VAT) jest to wartość stanowiąca cenę zakupu sprzętu będącego bezpośrednim zamiennikiem sprzętu zgłoszonego do ubezpieczenia, tj. o takich samych parametrach technicznych, tego samego rodzaju i wydajności (przywrócenie do stanu przed szkodą bez uwzględniania stopnia zużycia). Cenę nabycia sprzętu lub oprogramowania, których nie ma już w sprzedaży, ustala się na podstawie ceny zakupu mienia najbardziej zbliżonego do zgłoszonego do ubezpieczenia, tj. o podobnych parametrach technicznych, zbliżonego rodzaju i wydajności (cena każdorazowo jest ustalona u dystrybutora danego sprzętu, również w momencie powstania szkody). Wartość odtworzeniowa  uwzględnia również koszty transportu, montażu, demontażu, cła oraz innych opłat, o ile zostały zgłoszone do ubezpieczenia.</t>
  </si>
  <si>
    <t>Zmianie ulegają wymogi w zakresie bezpieczeństwa przeciwkradzieżowego, o których  mowa w §2 pkt 10): Warunkiem odpowiedzialności za ryzyko kradzieży z włamaniem z lokalu, w którym przechowywany jest sprzęt, powinno być spełnienie min. wymogów dotyczących zabezpieczeń przeciwkradzieżowych, tzn.:</t>
  </si>
  <si>
    <t>wszystkie okna i inne zewnętrzne otwory w lokalu, w którym znajduje się ubezpieczony sprzęt, powinny być w należytym stanie technicznym, właściwie osadzone i zamknięte;</t>
  </si>
  <si>
    <t>a)</t>
  </si>
  <si>
    <t>wszystkie drzwi zewnętrzne prowadzące do lokalu, w którym znajduje się ubezpieczony sprzęt, powinny być w należytym stanie technicznym oraz tak skonstruowane, osadzone i zamknięte, aby ich wyłamanie lub wyważenie nie było możliwe bez użycia siły lub narzędzi, a otwarcie – bez użycia podrobionych lub dopasowanych kluczy;</t>
  </si>
  <si>
    <t>b)</t>
  </si>
  <si>
    <t>c)</t>
  </si>
  <si>
    <t>jeżeli przepisy wewnętrzne ubezpieczającego/ubezpieczonego nie przewidują bardziej skutecznych zamknięć, drzwi zewnętrzne prowadzące do lokalu powinny być zamknięte na co najmniej dwa zamki wielozastawkowe lub jeden posiadający świadectwo kwalifikacyjne wydane przez uprawniony podmiot chyba, że w lokalu ustanowiono stały dozór albo wyposażono go w czynne urządzenia sygnalizacyjno-alarmowe – w takim przypadku drzwi zewnętrzne prowadzące do lokalu mogą być zamknięte na jeden zamek wielozastawkowy;</t>
  </si>
  <si>
    <t>przy drzwiach dwuskrzydłowych jedno skrzydło powinno być unieruchomione za pomocą zasuwy u góry i u dołu od wewnętrznej strony lokalu lub wewnątrz drzwi;</t>
  </si>
  <si>
    <t>w przypadku noclegu w hotelu pracowników ubezpieczonego lub podmiotów, którym sprzęt oddano w użytkowanie, istnieje obowiązek oddania mienia do depozyty hotelowego.</t>
  </si>
  <si>
    <t>Do treści §6 ust. 5 zostaje włączone zdanie dodatkowe: Zasady proporcjonalnego obniżenia odszkodowania nie stosuje się, jeśli niedubezpieczenie nie przekracza 20%.</t>
  </si>
  <si>
    <t>Do treści §9 ust. 1 zostaje włączony:</t>
  </si>
  <si>
    <t>uszkodzenie, zniszczenie, utrata w wyniku kradzieży z włamaniem lub rabunku  urządzeń pomocniczych (np. klucza) uniemożliwiających korzystanie z oprogramowania albo zapisanie lub odczytanie zgromadzonych na nośnikach danych.</t>
  </si>
  <si>
    <t>Zmianie ulega treść klauzuli 101/1. Przyjmuje ona brzmienie:</t>
  </si>
  <si>
    <t>Ubezpieczenie sprzętu przenośnego (w tym telefonów komórkowych)
Ustala się z zachowaniem pozostałych niezmienionych niniejszą klauzulą postanowień OWU sprzętu elektronicznego, iż PZU SA rozszerza zakres ochrony ubezpieczeniowej i przyjmuje odpowiedzialność za szkody powstałe w elektronicznym sprzęcie przenośnym (również w telefonach komórkowych) użytkowanym lub przechowywanym poza miejscem ubezpieczenia określonym w polisie. Umowa obejmuje szkody zaistniałe na skutek kradzieży z włamaniem i rabunku z lokalu, w którym przechowywany był sprzęt (siedziba firmy, biuro lub inny lokal nie wskazany we wniosku jako miejsce ubezpieczenia). W przypadku kradzieży z włamaniem ubezpieczonych przedmiotów z pojazdu, PZU SA odpowiada tylko wtedy gdy:</t>
  </si>
  <si>
    <t>pojazd ten posiada twardy dach (jednolita sztywna konstrukcja);</t>
  </si>
  <si>
    <t>sprzęt pozostawiony w pojeździe został zamknięty w bagażniku lub w innym schowku, stanowiącym seryjne wyposażenie pojazdu. Ograniczenie to nie dotyczy przypadku kradzieży z zamkniętego przedziału pasażerskiego pojazdu, który nie posiada zamykanego przedziału bagażowego, jeżeli pojazd w chwili zdarzenia był zabezpieczony aktywnym urządzeniem antywłamaniowym (np. wywołującym alarm);</t>
  </si>
  <si>
    <t>w chwili kradzieży w godzinach dziennych, między 6.00 a 22.00, pojazd został prawidłowo zamknięty na klucz;</t>
  </si>
  <si>
    <t>w chwili kradzieży sprzętu w godzinach nocnych,  między godziną 22.00 a 6.00, pojazd został prawidłowo zamknięty na klucz oraz dodatkowo zaparkowany był na parkingu strzeżonym i wyposażony był w aktywne urządzenie antywłamaniowe (np. wywołujące alarm), albo znajdował się w garażu zamkniętym.</t>
  </si>
  <si>
    <t>PZU SA odpowiada za szkody objęte ubezpieczeniem  OC komunikacyjnym sprawcy szkody z zachowaniem prawa regresu do sprawcy szkody. Ochroną nie są objęte szkody zaistniałe podczas transportu realizowanego przez firmy kurierskie i spedycyjne. W przypadku utraty sprzętu (w tym  telefonów) w wyniku kradzieży z włamaniem lub rabunku Ubezpieczony ponosi udział własny w wysokości ustalonej w polisie.</t>
  </si>
  <si>
    <t>Zmianie ulega treść klauzuli 103. Przyjmuje ona brzmienie:</t>
  </si>
  <si>
    <t>Zrzeczenie się prawa do regresu
Ustala się z zachowaniem pozostałych niezmienionych niniejszą klauzulą postanowień ogólnych warunków ubezpieczenia sprzętu elektronicznego, iż PZU SA zrzeka się swoich praw do regresu z tytułu szkody w sprzęcie elektronicznym wobec pracowników ubezpieczonego oraz osób trzecich lub ich pracowników, użytkujących ubezpieczony sprzęt za zgodą ubezpieczającego. Zrzeczenie się prawa do regresu nie ma zastosowania, gdy osoby te wyrządziły szkodę umyślnie lub wskutek rażącego niedbalstwa. Klauzula ta nie dotyczy firm serwisowych i konserwacyjnych.</t>
  </si>
  <si>
    <t>Zmianie ulega treść klauzuli 104. Przyjmuje ona brzmienie:</t>
  </si>
  <si>
    <t>Tymczasowe magazynowanie lub chwilowa przerwa w eksploatacji sprzętu
Ustala się z zachowaniem pozostałych niezmienionych niniejszą klauzulą postanowień ogólnych warunków ubezpieczenia sprzętu elektronicznego, iż PZU SA rozszerza zakres ochrony ubezpieczeniowej i przyjmuje odpowiedzialność za szkody z tytułu utraty lub uszkodzenia sprzętu elektronicznego, który wcześniej sprawny technicznie i eksploatowany pozostaje chwilowo nie użytkowany lub tymczasowo magazynowany. PZU SA nie ponosi odpowiedzialności za sprzęt magazynowany w celach handlowych lub najmu lub leasingu.</t>
  </si>
  <si>
    <t>Do umowy może zostać włączona klauzula kradzieży zwykłej w treści:</t>
  </si>
  <si>
    <t>Klauzula kradzieży zwykłej 
Z zastrzeżeniem pozostałych niezmienionych niniejszą klauzulą postanowień OWU i za opłatą dodatkowej składki ubezpieczeniowej ustala się, co następuje:</t>
  </si>
  <si>
    <t>1)</t>
  </si>
  <si>
    <t>zakres ubezpieczenia rozszerza się o szkody w mieniu powstałe na skutek kradzieży zwykłej;</t>
  </si>
  <si>
    <t>2)</t>
  </si>
  <si>
    <t>w rozumieniu niniejszej klauzuli kradzież zwykła oznacza zabór w celu przywłaszczenia cudzej rzeczy ruchomej bez użycia przemocy lub groźby jej użycia wobec osoby bądź doprowadzenia osoby do stanu nieprzytomności lub bezbronności:</t>
  </si>
  <si>
    <t>3)</t>
  </si>
  <si>
    <t>ubezpieczający lub ubezpieczony jest zobowiązany:</t>
  </si>
  <si>
    <t>zachować należytą staranność w celu zabezpieczenia mienia przed kradzieżą zwykłą,</t>
  </si>
  <si>
    <t>o ile to jest możliwe, niezwłocznie – nie później niż w ciągu 4 godzin od chwili zdarzenia lub podjęcia wiadomości o nim – powiadomić o zdarzeniu policję z podaniem okoliczności zdarzenia oraz danych przedmiotu i wysokości szkody;</t>
  </si>
  <si>
    <t>Z treści §3 zostaje wykreślony ust. 3.</t>
  </si>
  <si>
    <t>Z treści §5 ust. 1 zostaje wykreślony pkt 7). Jednocześnie do §7 zostaje dodany ust. 10 w brzmieniu: limit odpowiedzialności z tytułu zdarzeń zaistniałych wskutek szkód górniczych w rozumieniu Prawa geologicznego i górniczego wynosi 50.000 zł.</t>
  </si>
  <si>
    <t>4)</t>
  </si>
  <si>
    <t>limit odpowiedzialności z tytułu ryzyka objętego niniejszą klauzulą wynosi 50.000 PLN na jedno i wszystkie zdarzenia w okresie ubezpieczenia;</t>
  </si>
  <si>
    <t>5)</t>
  </si>
  <si>
    <t>13.</t>
  </si>
  <si>
    <t>Umowa ubezpieczenia obejmuje odpowiedzialność za zwiększone koszty działalności (proporcjonalne i nieproporcjonalne), poniesione wskutek szkody materialnej z limitem odpowiedzialności w wysokości 5.000 zł. Po opłaceniu dodatkowej składki, limit ten może zostać zwiększony do wysokości 50.000 zł. Zakres ochrony obejmuje m.in.:</t>
  </si>
  <si>
    <t>koszty użytkowania sprzętu zastępczego,</t>
  </si>
  <si>
    <t>koszty dzierżawy, leasingu lub najmu urządzeń zastępczych,</t>
  </si>
  <si>
    <t>koszty zastosowania zamiennych procesów roboczych i metod operacyjnych,</t>
  </si>
  <si>
    <t>dodatkowe koszty pracy, w szczególności godziny nadliczbowe, dodatki za pracę w nocy, niedziele i święta, koszty zatrudnienia dodatkowych pracowników na okres do momentu przywrócenia normalnego toku działalności, zatrudnienia dodatkowego personelu oraz zastosowania zewnętrznych mocy produkcyjnych lub usług,</t>
  </si>
  <si>
    <t>koszty jednorazowego przeprogramowania,</t>
  </si>
  <si>
    <t>koszty adaptacji sprzętu,</t>
  </si>
  <si>
    <t>koszty prowizorycznej naprawy ubezpieczonego sprzętu do wysokości sumy ubezpieczenia podanej w wykazie do umowy ubezpieczenia sprzętu od szkód materialnych,</t>
  </si>
  <si>
    <t>oraz dodatkowo:</t>
  </si>
  <si>
    <t>koszty przeniesienia mienia objętego ochroną ubezpieczeniową do innej lokalizacji,</t>
  </si>
  <si>
    <t>koszty użytkowania obcych pomieszczeń (lokali), budynków i działek,</t>
  </si>
  <si>
    <t>koszty poinformowania klientów o adresie nowego lub zastępczego lokalu w sposób zwyczajowo przyjęty,</t>
  </si>
  <si>
    <t>koszty naprawy zniszczonych lub uszkodzonych w wyniku kradzieży z włamaniem zabezpieczeń lokalu łącznie z kosztami usunięcia uszkodzeń ścian, stropów, dachów, okien, drzwi i instalacji systemów alarmowych. Zakres ochrony obejmuje koszty związane z dokonaną lub usiłowaną kradzieżą z włamaniem i/lub rabunkiem.</t>
  </si>
  <si>
    <t>14.</t>
  </si>
  <si>
    <r>
      <t xml:space="preserve">Elektroniczny sprzęt  stacjonarny 
</t>
    </r>
    <r>
      <rPr>
        <sz val="7"/>
        <color indexed="8"/>
        <rFont val="Arial"/>
        <family val="2"/>
      </rPr>
      <t>zgodnie z wykazem zamieszczonym we wniosku</t>
    </r>
  </si>
  <si>
    <r>
      <t xml:space="preserve">Elektroniczny sprzęt  przenośny 
</t>
    </r>
    <r>
      <rPr>
        <sz val="7"/>
        <color indexed="8"/>
        <rFont val="Arial"/>
        <family val="2"/>
      </rPr>
      <t>zgodnie z wykazem zamieszczonym we wniosku</t>
    </r>
  </si>
  <si>
    <r>
      <t xml:space="preserve">Dane oraz oprogramowanie
</t>
    </r>
    <r>
      <rPr>
        <sz val="7"/>
        <color indexed="8"/>
        <rFont val="Arial"/>
        <family val="2"/>
      </rPr>
      <t>zgodnie z wykazem zamieszczonym we wniosku</t>
    </r>
  </si>
  <si>
    <t>Podstawę niniejszej umowy ubezpieczenia stanowią ogólne warunki ubezpieczenia sprzętu elektronicznego ustalone uchwałą Nr UZ/432/2007 r. Zarządu PZU S.A., ze zmianami ustalonymi Uchwałą nr UZ/65/2011 z dnia 21 lutego 2011 r., ze zmianami ustalonymi uchwałą nr UZ/114/2012 z dnia 28 marca 2012 r., ze zmianami ustalonymi uchwałą nr UZ/430/2015 z dnia 23 grudnia 2015 r., które otrzymałam/łem przed zawarciem umowy ubezpieczenia.</t>
  </si>
  <si>
    <t>Franszyza redukcyjna wynosi: 500 zł dla szkód spowodowanych kradzieżą zwykłą, pozostałe szkody 300 zł. Nie ma zastosowania franszyza redukcyjna, o której mowa w treści kl. 101/1.</t>
  </si>
  <si>
    <r>
      <t xml:space="preserve">Postanowienia dodatkowe i odmienne do </t>
    </r>
    <r>
      <rPr>
        <sz val="8"/>
        <color indexed="8"/>
        <rFont val="Arial"/>
        <family val="2"/>
      </rPr>
      <t>ogólnych warunków ubezpieczenia sprzętu elektronicznego ustalonych uchwałą nr UZ/432/2007 Zarządu Powszechnego Zakładu Ubezpieczeń Spółki Akcyjnej z dnia 26 lipca 2007 r. ze zmianami ustalonymi uchwałą nr UZ/65/2011 z 21 lutego 2011 r., nr UZ/114/2012 z 28 marca 2012 r., nr UZ/430/2015 z 23 grudnia 2015 r .</t>
    </r>
  </si>
  <si>
    <t>franszyza redukcyjna wynosi 500 zł.</t>
  </si>
  <si>
    <t>Do ubezpieczenia może zostać zgłoszony wg wartości odtworzeniowej sprzęt oraz oprogramowanie, których wiek nie przekracza 10 lat.</t>
  </si>
  <si>
    <r>
      <t xml:space="preserve">Ubezpieczenie </t>
    </r>
    <r>
      <rPr>
        <strike/>
        <sz val="7"/>
        <color indexed="8"/>
        <rFont val="Arial"/>
        <family val="2"/>
      </rPr>
      <t>nowe</t>
    </r>
    <r>
      <rPr>
        <sz val="7"/>
        <color indexed="8"/>
        <rFont val="Arial"/>
        <family val="2"/>
      </rPr>
      <t xml:space="preserve"> / </t>
    </r>
    <r>
      <rPr>
        <sz val="7"/>
        <color indexed="8"/>
        <rFont val="Arial"/>
        <family val="2"/>
      </rPr>
      <t>wznowione*)</t>
    </r>
  </si>
  <si>
    <r>
      <t xml:space="preserve">Pieczątka i </t>
    </r>
    <r>
      <rPr>
        <b/>
        <u val="single"/>
        <sz val="8"/>
        <color indexed="8"/>
        <rFont val="Arial"/>
        <family val="2"/>
      </rPr>
      <t>czytelny</t>
    </r>
    <r>
      <rPr>
        <sz val="8"/>
        <color indexed="8"/>
        <rFont val="Arial"/>
        <family val="2"/>
      </rPr>
      <t xml:space="preserve"> podpis</t>
    </r>
  </si>
  <si>
    <t xml:space="preserve">Polisa Nr </t>
  </si>
  <si>
    <t xml:space="preserve">do polisy Nr </t>
  </si>
  <si>
    <t>BRUTTO</t>
  </si>
  <si>
    <t>NETTO</t>
  </si>
  <si>
    <t>Pełnomocnictwo brokerskie</t>
  </si>
  <si>
    <t>złożone w dniu</t>
  </si>
  <si>
    <t>w miejscu</t>
  </si>
  <si>
    <t>imię i nazwisko reprezentanta</t>
  </si>
  <si>
    <r>
      <t xml:space="preserve">zwanego dalej </t>
    </r>
    <r>
      <rPr>
        <b/>
        <sz val="10"/>
        <color indexed="8"/>
        <rFont val="Times New Roman"/>
        <family val="1"/>
      </rPr>
      <t>Klientem</t>
    </r>
  </si>
  <si>
    <r>
      <t xml:space="preserve">dla brokera ubezpieczeniowego </t>
    </r>
    <r>
      <rPr>
        <b/>
        <sz val="10"/>
        <color indexed="8"/>
        <rFont val="Times New Roman"/>
        <family val="1"/>
      </rPr>
      <t>GeaBroker Maria Rokoszewska</t>
    </r>
    <r>
      <rPr>
        <sz val="10"/>
        <color indexed="8"/>
        <rFont val="Times New Roman"/>
        <family val="1"/>
      </rPr>
      <t xml:space="preserve"> z siedzibą w Legionowie przy ul. Husarskiej 15/10, posiadającego zezwolenie Komisji Nadzoru Finansowego nr 1539/08 na wykonywanie działalności brokerskiej w zakresie ubezpieczeń,  zwanego dalej </t>
    </r>
    <r>
      <rPr>
        <b/>
        <sz val="10"/>
        <color indexed="8"/>
        <rFont val="Times New Roman"/>
        <family val="1"/>
      </rPr>
      <t>Brokerem</t>
    </r>
    <r>
      <rPr>
        <sz val="10"/>
        <color indexed="8"/>
        <rFont val="Times New Roman"/>
        <family val="1"/>
      </rPr>
      <t>.</t>
    </r>
  </si>
  <si>
    <t>§1. Klient udziela Brokerowi pełnomocnictwa do wykonywania czynności brokerskich w zakresie pośrednictwa ubezpieczeniowego.</t>
  </si>
  <si>
    <t>§2. Przedmiotem niniejszego pełnomocnictwa jest wykonywanie przez Brokera czynności w zakresie:</t>
  </si>
  <si>
    <t>ubezpieczenia sprzętu elektronicznego oraz danych i oprogramowania zgłoszonych przez Klienta, w ramach Programu dla firm geodezyjnych i kartograficznych</t>
  </si>
  <si>
    <t>§3. Klient upoważnia Brokera do reprezentowania go wobec zakładów ubezpieczeń w sprawach związanych z umowami ubezpieczenia wymienionymi w §2, w szczególności zaś do:</t>
  </si>
  <si>
    <t>poszukiwania ochrony ubezpieczeniowej, tj. występowania do zakładów ubezpieczeń z zapytaniami oraz zbierania ofert ubezpieczenia,</t>
  </si>
  <si>
    <t>negocjowania warunków umów ubezpieczenia oferowanych przez zakłady ubezpieczeń, tj. zakresu ochrony, stawek ubezpieczeniowych, wysokości składek i sposobu ich płatności,</t>
  </si>
  <si>
    <t>doprowadzenia do zawarcia umów ubezpieczenia oraz podpisywania tych umów w imieniu Klienta,</t>
  </si>
  <si>
    <t>pobierania dokumentacji ubezpieczeniowej, w tym wniosków, polis, formularzy oceny ryzyka,</t>
  </si>
  <si>
    <t>wykonywania umów ubezpieczenia, w tym zgłaszania w imieniu Klienta szkód i roszczeń odszkodowawczych oraz składania i odbierania dokumentów związanych z procesem likwidacji szkód,</t>
  </si>
  <si>
    <t>udziału w negocjacjach dotyczących wysokości odszkodowań i świadczeń należnych Klientowi z tytułu umów ubezpieczenia zawartych za pośrednictwem Brokera,</t>
  </si>
  <si>
    <t>odstępowania i wypowiadania umów ubezpieczenia, w tym o charakterze obowiązkowym.</t>
  </si>
  <si>
    <t>§4. W ramach przedmiotu pełnomocnictwa określonego w §2 Broker zobowiązany jest również do:</t>
  </si>
  <si>
    <t>prowadzenia ewidencji zawartych umów oraz informowania o terminach wznowień i opłaty składek,</t>
  </si>
  <si>
    <t>udzielania porad, konsultacji i innej pomocy,</t>
  </si>
  <si>
    <t>zachowania w tajemnicy informacji uzyskanych w związku z wykonywaniem czynności brokerskich, również po wygaśnięciu pełnomocnictwa (zastrzeżenie nie dotyczy zakładów ubezpieczeń).</t>
  </si>
  <si>
    <t>§5. W zakresie udzielonego pełnomocnictwa określonego w §2 Klient zobowiązuje się do:</t>
  </si>
  <si>
    <t xml:space="preserve">przekazywania Brokerowi informacji niezbędnych do wykonywania czynności brokerskich, udostępnienia dokumentacji dotyczącej przedmiotu ubezpieczenia, a także informowania na bieżąco o zmianach mających wpływ na ochronę ubezpieczeniową, </t>
  </si>
  <si>
    <t>nieudostępniania innym podmiotom wykonującym działalność brokerską, agentowi ubezpieczeniowemu, zakładowi ubezpieczeń w zakresie wykonywanych czynności sprzedaży bezpośredniej, opracowań i materiałów przygotowanych przez Brokera w związku z wykonywaniem niniejszej umowy (zastrzeżenie to dotyczy zarówno okresu trwania pełnomocnictwa, jak i po jego wygaśnięciu),</t>
  </si>
  <si>
    <t>informowania o ofertach otrzymanych od innych pośredników, które Klient pozyskał przed udzieleniem Brokerowi niniejszego pełnomocnictwa.</t>
  </si>
  <si>
    <t>Podpis Klienta</t>
  </si>
  <si>
    <t>odwołania go przez Klienta, które może nastąpić w każdym czasie, jednak nie później niż miesiąc przed wygaśnięciem aktywnej umowy ubezpieczenia zawartej za pośrednictwem Brokera,</t>
  </si>
  <si>
    <t>wypowiedzenia go przez Brokera, które może nastąpić w razie zaistnienia poniższych sytuacji, jeśli Klient:
– nie dostarczył Brokerowi danych niezbędnych do zawarcia lub wznowienia umowy ubezpieczenia, o które to dane Broker pytał Klienta w korespondencji,
– zrezygnował ze wznowienia umowy ubezpieczenia powiadamiając o tym Brokera, ale sam nie odwołał udzielonego pełnomocnictwa,
– zrezygnował ze wznowienia umowy ubezpieczenia niepowiadamiając o tym  Brokera i sam nie odwołał udzielonego pełnomocnictwa,
– nie dostarczył Brokerowi oryginału Pełnomocnictwa brokerskiego,
– nie opłacił składki z tytułu zawartej umowy ubezpieczenia do momentu jej wygaśnięcia.</t>
  </si>
  <si>
    <t>Odwołanie pełnomocnictwa przez Klienta lub wypowiedzenie go przez Brokera wymaga formy pisemnej.</t>
  </si>
  <si>
    <t>Pieczątka i czytelny podpis Klienta</t>
  </si>
  <si>
    <t xml:space="preserve">przez (pełna nazwa firmy) </t>
  </si>
  <si>
    <t>adres (siedziby)</t>
  </si>
  <si>
    <t>§7. Wynagrodzenie dla Brokera za pracę w związku z wykonywaniem czynności brokerskich uwzględnione jest w kwocie składki płaconej przez Klienta z tytułu zawartej umowy ubezpieczenia i wypłacane jest Brokerowi przez zakład ubezpieczeń. W razie braku płatności przez Klienta składki ubezpieczeniowej, Brokerowi przysługuje prawo żądania od Klienta zapłaty kwoty, jaką Broker uzyskałby od zakładu ubezpieczeń, gdyby składka została opłacona.</t>
  </si>
  <si>
    <t>§9. W razie wcześniejszego udzielenia przez Klienta pełnomocnictwa w zakresie określonym §2 lub pełnomocnictwa ogólnego, które to pełnomocnictwo (zwane wcześniej Zleceniem brokerskim) nadal jest aktywne i nie zostało odwołane przez Klienta lub wypowiedziane przez Brokera, udzielenie niniejszego pełnomocnictwa stanowi jednoczesne odwołanie wcześniej udzielonego pełnomocnictwa.</t>
  </si>
  <si>
    <t>§6. Klient oświadcza, że rezygnuje z analizy jego potrzeb oraz ochrony ubezpieczeniowej, które dotyczą pozostałych ryzyk niewymienionych w §2.</t>
  </si>
  <si>
    <t>WYBIERZ</t>
  </si>
  <si>
    <t>NIE</t>
  </si>
  <si>
    <t>Zgłoszone do ubezpieczenia mienie stanowi wyłączną własność Ubezpieczonego</t>
  </si>
  <si>
    <r>
      <t>Mienie przechowywane jest wyłącznie w budynkach trwale związanych z gruntem</t>
    </r>
    <r>
      <rPr>
        <sz val="8"/>
        <color indexed="8"/>
        <rFont val="Arial"/>
        <family val="2"/>
      </rPr>
      <t xml:space="preserve"> (Uwaga! kontener lub inny barak nie jest budynkiem trwale związanym z gruntem)</t>
    </r>
  </si>
  <si>
    <r>
      <t xml:space="preserve">Sumy ubezpieczenia zostały ustalone wg wartości odtworzeniowej NETTO </t>
    </r>
    <r>
      <rPr>
        <sz val="8"/>
        <color indexed="8"/>
        <rFont val="Arial"/>
        <family val="2"/>
      </rPr>
      <t xml:space="preserve">(bez VAT - dla firm będących płatnikami podatku) / </t>
    </r>
    <r>
      <rPr>
        <b/>
        <sz val="8"/>
        <color indexed="8"/>
        <rFont val="Arial"/>
        <family val="2"/>
      </rPr>
      <t>BRUTTO</t>
    </r>
    <r>
      <rPr>
        <sz val="8"/>
        <color indexed="8"/>
        <rFont val="Arial"/>
        <family val="2"/>
      </rPr>
      <t xml:space="preserve"> (z VAT - dla podmiotów nie będących płatnikami podatku)</t>
    </r>
  </si>
  <si>
    <t>Nazwa firmy</t>
  </si>
  <si>
    <t>*) Nie wcześniej niż od następnego dnia roboczego po dniu dostarczenia do Brokera kopie wszystkich dokumentów</t>
  </si>
  <si>
    <r>
      <rPr>
        <b/>
        <sz val="8"/>
        <color indexed="8"/>
        <rFont val="Arial"/>
        <family val="2"/>
      </rPr>
      <t xml:space="preserve">Cesja - </t>
    </r>
    <r>
      <rPr>
        <sz val="8"/>
        <color indexed="8"/>
        <rFont val="Arial"/>
        <family val="2"/>
      </rPr>
      <t>nazwa kredytodawcy, adres, NIP, REGON), przedmiot cesji</t>
    </r>
  </si>
  <si>
    <t>ROCZNY OKRES UBEZPIECZENIA ROZPOCZYNA SIĘ OD*</t>
  </si>
  <si>
    <r>
      <t>OŚWIADCZENIE UBEZPIECZAJĄCEGO</t>
    </r>
  </si>
  <si>
    <t>UWAGA!  Ochrona udzielana będzie na podstawie indywidualnej zgody</t>
  </si>
  <si>
    <t>Adres</t>
  </si>
  <si>
    <t>Szkody do 10.000 - zwyżka 1,2 min 200</t>
  </si>
  <si>
    <t>Szkody 10.000-40.000 - zwyżka 1,3 min 500</t>
  </si>
  <si>
    <t>Szkody 40.000-50.000 - zwyżka 1,4 min 500</t>
  </si>
  <si>
    <t>Szkoda - stawka zwyżki</t>
  </si>
  <si>
    <t>Szkoda - min składka za dopłatę</t>
  </si>
  <si>
    <t>Razem</t>
  </si>
  <si>
    <t>Warunki</t>
  </si>
  <si>
    <t>Składka 
do zapłaty</t>
  </si>
  <si>
    <t>§8. Pełnomocnictwo udzielane jest na czas nieokreślony i ważne jest do dnia:</t>
  </si>
  <si>
    <t>Dron z elektronicznym sprzętem pomiarowym</t>
  </si>
  <si>
    <r>
      <t>Liczba wypłaconych odszkodowań oraz innych szkód i roszczeń zaistniałych w ciągu ostatnich 3 lat w zakresie ubezp. drona</t>
    </r>
    <r>
      <rPr>
        <sz val="8"/>
        <rFont val="Arial"/>
        <family val="2"/>
      </rPr>
      <t>. Brak wpisu traktowany będzie jako deklaracja braku zdarzeń</t>
    </r>
  </si>
  <si>
    <r>
      <rPr>
        <b/>
        <sz val="8"/>
        <rFont val="Arial"/>
        <family val="2"/>
      </rPr>
      <t xml:space="preserve">Opis zdarzeń </t>
    </r>
    <r>
      <rPr>
        <sz val="8"/>
        <rFont val="Arial"/>
        <family val="2"/>
      </rPr>
      <t>(miesiąć,rok/przyczyna/
wartość odszkodowania lub roszczenia)</t>
    </r>
  </si>
  <si>
    <t>REKOMENDOWANY ZAKRES OCHRONY</t>
  </si>
  <si>
    <t>Klauzula szkód wyrządzonych przez osoby trzecie, bez prawa regresu  do sprawcy szkody</t>
  </si>
  <si>
    <r>
      <t>Sprzęt wynajmowany jest osobom trzecim</t>
    </r>
    <r>
      <rPr>
        <sz val="8"/>
        <rFont val="Arial"/>
        <family val="2"/>
      </rPr>
      <t xml:space="preserve"> (innemu podmiotowi) na podstawie umowy najmu sporządzonej na piśmie</t>
    </r>
  </si>
  <si>
    <t>Klauzula szkód powstałych poza terenem RP</t>
  </si>
  <si>
    <t>Miejsce ubezp.</t>
  </si>
  <si>
    <r>
      <rPr>
        <b/>
        <sz val="8"/>
        <color indexed="8"/>
        <rFont val="Arial"/>
        <family val="2"/>
      </rPr>
      <t>Koszty dodatkowe</t>
    </r>
    <r>
      <rPr>
        <sz val="8"/>
        <color indexed="8"/>
        <rFont val="Arial"/>
        <family val="2"/>
      </rPr>
      <t xml:space="preserve"> poniesione wskutek szkody materialnej obejmujące np. koszty wynajęcia sprzętu zastępczego</t>
    </r>
  </si>
  <si>
    <r>
      <rPr>
        <b/>
        <sz val="8"/>
        <rFont val="Arial"/>
        <family val="2"/>
      </rPr>
      <t>Ubezpieczający prowadzi działalność w zakresie usług geodezyjno-kartograficznych</t>
    </r>
    <r>
      <rPr>
        <sz val="8"/>
        <rFont val="Arial"/>
        <family val="2"/>
      </rPr>
      <t xml:space="preserve"> (PKD 71.12.Z Działalność w zakresie inżynierii i związane z nią doradztwo techniczne)</t>
    </r>
  </si>
  <si>
    <t>SU
(wartość odtworzeniowa)</t>
  </si>
  <si>
    <t>UWAGA!  Ochrona udzielana będzie zgodnie z warunkami programu</t>
  </si>
  <si>
    <t>Wypełnij ELEKTRONICZNIE pola zaznaczone kolorem żółtym</t>
  </si>
  <si>
    <r>
      <rPr>
        <b/>
        <sz val="8"/>
        <color indexed="8"/>
        <rFont val="Arial"/>
        <family val="2"/>
      </rPr>
      <t xml:space="preserve">Klauzula zrzeczenia się prawa do regresu </t>
    </r>
    <r>
      <rPr>
        <sz val="8"/>
        <color indexed="8"/>
        <rFont val="Arial"/>
        <family val="2"/>
      </rPr>
      <t>- włącza odpowiedzialność za szkody wyrządzone przez podmioty, którym sprzęt został oddany w użytkowanie na podstawie umowy najmu sporządzonej na piśmie, bez prawa regresu w stosunku do sprawcy szkody</t>
    </r>
  </si>
  <si>
    <r>
      <t xml:space="preserve">WNIOSEK O UBEZPIECZENIE
dronów wraz z elektronicznym sprzętem pomiarowym oraz oprogramowaniem
</t>
    </r>
    <r>
      <rPr>
        <sz val="9"/>
        <color indexed="8"/>
        <rFont val="Arial"/>
        <family val="2"/>
      </rPr>
      <t>w ramach programu przeznaczonego dla firm geodezyjnych i kartograficznych</t>
    </r>
  </si>
  <si>
    <r>
      <rPr>
        <b/>
        <sz val="9"/>
        <color indexed="8"/>
        <rFont val="Arial"/>
        <family val="2"/>
      </rPr>
      <t>UBEZPIECZAJĄCY / UBEZPIECZONY</t>
    </r>
    <r>
      <rPr>
        <sz val="9"/>
        <color indexed="8"/>
        <rFont val="Arial"/>
        <family val="2"/>
      </rPr>
      <t xml:space="preserve"> (po ukośniku wstaw dane Ubezpieczonego, jeśli jest osobą trzecią)</t>
    </r>
  </si>
  <si>
    <t>Nr ostatniej polisy, zakład ubezpieczeń</t>
  </si>
  <si>
    <r>
      <t xml:space="preserve">Pojazdy, w których pozostawiany jest sprzęt przenośny </t>
    </r>
    <r>
      <rPr>
        <sz val="8"/>
        <color indexed="8"/>
        <rFont val="Arial"/>
        <family val="2"/>
      </rPr>
      <t>posiadają twardy dach. W ciągu dnia w godz. 6-22 sprzęt pozostawiany jest w bagażniku, którego zawartość jest niewidoczna z zewnątrz. Jeżeli brak jest przestrzeni bagażowej, przestrzeń bagażowa jest widoczna z zewnątrz ze względu na brak odpowiednich rozwiązań konstrukcyjnych lub sprzęt pozostawiany jest w przestrzeni pasażerskiej ze względu na jego znaczne rozmiary, pojazd zabezpieczony został aktywnym urządzeniem antywłamaniowym. W porze nocnej w godz. 22-6 pojazd  zamknięty został na klucz, zaparkowany był na parkingu strzeżonym i wyposażony był w alarm, albo znajdował się w garażu zamkniętym, do którego dostęp mają wyłącznie osoby upoważnione</t>
    </r>
  </si>
  <si>
    <r>
      <t xml:space="preserve">Sprzęt użytkowany jest </t>
    </r>
    <r>
      <rPr>
        <sz val="8"/>
        <rFont val="Arial"/>
        <family val="2"/>
      </rPr>
      <t>na terytorium</t>
    </r>
    <r>
      <rPr>
        <b/>
        <sz val="8"/>
        <rFont val="Arial"/>
        <family val="2"/>
      </rPr>
      <t xml:space="preserve"> RP </t>
    </r>
    <r>
      <rPr>
        <sz val="8"/>
        <rFont val="Arial"/>
        <family val="2"/>
      </rPr>
      <t xml:space="preserve">albo na terenie </t>
    </r>
    <r>
      <rPr>
        <b/>
        <sz val="8"/>
        <rFont val="Arial"/>
        <family val="2"/>
      </rPr>
      <t>Europy</t>
    </r>
    <r>
      <rPr>
        <sz val="8"/>
        <rFont val="Arial"/>
        <family val="2"/>
      </rPr>
      <t xml:space="preserve">, albo na terenie </t>
    </r>
    <r>
      <rPr>
        <b/>
        <sz val="8"/>
        <rFont val="Arial"/>
        <family val="2"/>
      </rPr>
      <t>całego Świata</t>
    </r>
  </si>
  <si>
    <t>RP</t>
  </si>
  <si>
    <t>EUROPA</t>
  </si>
  <si>
    <t>ŚWIAT</t>
  </si>
  <si>
    <r>
      <rPr>
        <b/>
        <u val="single"/>
        <sz val="8"/>
        <color indexed="10"/>
        <rFont val="Arial"/>
        <family val="2"/>
      </rPr>
      <t>UWAGA</t>
    </r>
    <r>
      <rPr>
        <b/>
        <sz val="8"/>
        <color indexed="10"/>
        <rFont val="Arial"/>
        <family val="2"/>
      </rPr>
      <t xml:space="preserve">! Do ubezpieczenia może zostać zgłoszone mienie nie starsze niż 10-letnie o wartości jednostkowej nie większej niż 600.000 zł. Suma ubezpieczenia powinna odpowiadać wartości odtworzeniowej, tj. aktualnym kosztom zakupu NOWEGO takiego samego lub najbardziej zbliżonego mienia. </t>
    </r>
  </si>
  <si>
    <r>
      <t xml:space="preserve">SU </t>
    </r>
    <r>
      <rPr>
        <sz val="6.3"/>
        <rFont val="Arial"/>
        <family val="2"/>
      </rPr>
      <t>(suma ubezpieczenia)</t>
    </r>
  </si>
  <si>
    <t>Stawka za ubezpieczenie</t>
  </si>
  <si>
    <r>
      <t xml:space="preserve">Podstawowy zakres ubezpieczenia - </t>
    </r>
    <r>
      <rPr>
        <sz val="9"/>
        <rFont val="Arial"/>
        <family val="2"/>
      </rPr>
      <t>ochrona na terenie RP</t>
    </r>
  </si>
  <si>
    <r>
      <t>Rozszerzony zakres ubezpieczenia</t>
    </r>
    <r>
      <rPr>
        <sz val="9"/>
        <rFont val="Arial"/>
        <family val="2"/>
      </rPr>
      <t xml:space="preserve"> - wybierz opcję "</t>
    </r>
    <r>
      <rPr>
        <b/>
        <sz val="9"/>
        <rFont val="Arial"/>
        <family val="2"/>
      </rPr>
      <t>WŁĄCZONO</t>
    </r>
    <r>
      <rPr>
        <sz val="9"/>
        <rFont val="Arial"/>
        <family val="2"/>
      </rPr>
      <t>", jeśli klauzula ma zostać włączona</t>
    </r>
  </si>
  <si>
    <r>
      <t>SPRZĘT ELEKTRONICZNY PRZENOŚNY</t>
    </r>
    <r>
      <rPr>
        <sz val="8"/>
        <color indexed="8"/>
        <rFont val="Arial"/>
        <family val="2"/>
      </rPr>
      <t xml:space="preserve"> oraz </t>
    </r>
    <r>
      <rPr>
        <b/>
        <sz val="8"/>
        <color indexed="8"/>
        <rFont val="Arial"/>
        <family val="2"/>
      </rPr>
      <t>OPROGRAMOWANIE</t>
    </r>
    <r>
      <rPr>
        <sz val="8"/>
        <color indexed="8"/>
        <rFont val="Arial"/>
        <family val="2"/>
      </rPr>
      <t xml:space="preserve"> (dron ze sprzętem pomiarowym oraz oprogramowaniem) </t>
    </r>
  </si>
  <si>
    <t>WŁĄCZONO, EUROPA</t>
  </si>
  <si>
    <t>WŁĄCZONO, ŚWIAT</t>
  </si>
  <si>
    <t>WŁĄCZONO</t>
  </si>
  <si>
    <t>Składka łączna do zapłaty</t>
  </si>
  <si>
    <t>Oświadczam, że podane przeze mnie informacje są prawdziwe oraz, że nie zostały zniekształcone ani pominięte jakiekolwiek istotne fakty.</t>
  </si>
  <si>
    <r>
      <t>Lokale, w których przechowywane jest mienie</t>
    </r>
    <r>
      <rPr>
        <sz val="8"/>
        <rFont val="Arial"/>
        <family val="2"/>
      </rPr>
      <t xml:space="preserve"> zabezpieczone są drzwiami zewnętrznymi zamkniętymi na 2 zamki wielozastawkowe lub 1 atestowany (wymóg nie dotyczy drzwi tarasowych i balkonowych). Jeśli w lokalu ustanowiono stały dozór albo wyposażono go w czynny alarm, drzwi zewnętrzne zamknięte są na co najmniej 1 zamek wielozastawkowy. w przypadku pozostawienia sprzętu w pokoju hotelowym lub hostelowych, drzwi zamknięte są na 1 zamek wielostawkowy lub 1 zamek otwierany za pomocą karty magnetycznej</t>
    </r>
  </si>
  <si>
    <r>
      <rPr>
        <b/>
        <sz val="8"/>
        <rFont val="Arial"/>
        <family val="2"/>
      </rPr>
      <t>Klauzula szkód zaistniałych poza granicami RP</t>
    </r>
    <r>
      <rPr>
        <sz val="8"/>
        <rFont val="Arial"/>
        <family val="2"/>
      </rPr>
      <t xml:space="preserve"> - włącza szkody zaistniałe na terenie </t>
    </r>
    <r>
      <rPr>
        <b/>
        <sz val="8"/>
        <rFont val="Arial"/>
        <family val="2"/>
      </rPr>
      <t>Europy</t>
    </r>
    <r>
      <rPr>
        <sz val="8"/>
        <rFont val="Arial"/>
        <family val="2"/>
      </rPr>
      <t xml:space="preserve"> albo </t>
    </r>
    <r>
      <rPr>
        <b/>
        <sz val="8"/>
        <rFont val="Arial"/>
        <family val="2"/>
      </rPr>
      <t>całego</t>
    </r>
    <r>
      <rPr>
        <sz val="8"/>
        <rFont val="Arial"/>
        <family val="2"/>
      </rPr>
      <t xml:space="preserve"> </t>
    </r>
    <r>
      <rPr>
        <b/>
        <sz val="8"/>
        <rFont val="Arial"/>
        <family val="2"/>
      </rPr>
      <t>Świata</t>
    </r>
  </si>
  <si>
    <t>UBEZPIECZONY - wspólnik spółki cywilnej</t>
  </si>
  <si>
    <t>Imię i nazwisko</t>
  </si>
  <si>
    <t>UWAGA! Objęcie ochroną ww. ryzyk wymaga włączenia klauzul dodatkowych w Rozszerzonym zakresie ubezpieczenia w tabeli KALKULACJA SKŁADKI</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</si>
</sst>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0"/>
    <numFmt numFmtId="168" formatCode="#,##0.00\ &quot;zł&quot;"/>
    <numFmt numFmtId="169" formatCode="[$-415]d\ mmmm\ yyyy"/>
    <numFmt numFmtId="170" formatCode="#,##0.000"/>
    <numFmt numFmtId="171" formatCode="0.0000"/>
    <numFmt numFmtId="172" formatCode="#,##0.00000"/>
    <numFmt numFmtId="173" formatCode="0.00000"/>
    <numFmt numFmtId="174" formatCode="yyyy/mm/dd;@"/>
    <numFmt numFmtId="175" formatCode="#,##0.0000"/>
    <numFmt numFmtId="176" formatCode="&quot;Tak&quot;;&quot;Tak&quot;;&quot;Nie&quot;"/>
    <numFmt numFmtId="177" formatCode="&quot;Prawda&quot;;&quot;Prawda&quot;;&quot;Fałsz&quot;"/>
    <numFmt numFmtId="178" formatCode="&quot;Włączone&quot;;&quot;Włączone&quot;;&quot;Wyłączone&quot;"/>
    <numFmt numFmtId="179" formatCode="[$€-2]\ #,##0.00_);[Red]\([$€-2]\ #,##0.00\)"/>
    <numFmt numFmtId="180" formatCode="0.0%"/>
  </numFmts>
  <fonts count="110">
    <font>
      <sz val="11"/>
      <color theme="1"/>
      <name val="Czcionka tekstu podstawowego"/>
      <family val="2"/>
    </font>
    <font>
      <sz val="11"/>
      <color indexed="8"/>
      <name val="Czcionka tekstu podstawowego"/>
      <family val="2"/>
    </font>
    <font>
      <sz val="8"/>
      <color indexed="8"/>
      <name val="Arial"/>
      <family val="2"/>
    </font>
    <font>
      <b/>
      <sz val="8"/>
      <color indexed="8"/>
      <name val="Arial"/>
      <family val="2"/>
    </font>
    <font>
      <b/>
      <u val="single"/>
      <sz val="8"/>
      <color indexed="8"/>
      <name val="Arial"/>
      <family val="2"/>
    </font>
    <font>
      <sz val="10"/>
      <name val="Arial"/>
      <family val="2"/>
    </font>
    <font>
      <sz val="9"/>
      <color indexed="8"/>
      <name val="Arial"/>
      <family val="2"/>
    </font>
    <font>
      <b/>
      <sz val="9"/>
      <color indexed="8"/>
      <name val="Arial"/>
      <family val="2"/>
    </font>
    <font>
      <sz val="7"/>
      <color indexed="8"/>
      <name val="Arial"/>
      <family val="2"/>
    </font>
    <font>
      <sz val="8"/>
      <color indexed="8"/>
      <name val="Times New Roman"/>
      <family val="1"/>
    </font>
    <font>
      <sz val="7"/>
      <name val="Arial"/>
      <family val="2"/>
    </font>
    <font>
      <b/>
      <sz val="8"/>
      <color indexed="8"/>
      <name val="Times New Roman"/>
      <family val="1"/>
    </font>
    <font>
      <strike/>
      <sz val="7"/>
      <color indexed="8"/>
      <name val="Arial"/>
      <family val="2"/>
    </font>
    <font>
      <strike/>
      <sz val="8"/>
      <color indexed="8"/>
      <name val="Arial"/>
      <family val="2"/>
    </font>
    <font>
      <sz val="10"/>
      <color indexed="8"/>
      <name val="Arial"/>
      <family val="2"/>
    </font>
    <font>
      <b/>
      <sz val="10"/>
      <color indexed="8"/>
      <name val="Arial"/>
      <family val="2"/>
    </font>
    <font>
      <sz val="11"/>
      <name val="Arial"/>
      <family val="2"/>
    </font>
    <font>
      <sz val="9"/>
      <name val="Arial"/>
      <family val="2"/>
    </font>
    <font>
      <sz val="10"/>
      <color indexed="8"/>
      <name val="Times New Roman"/>
      <family val="1"/>
    </font>
    <font>
      <b/>
      <sz val="10"/>
      <color indexed="8"/>
      <name val="Times New Roman"/>
      <family val="1"/>
    </font>
    <font>
      <b/>
      <sz val="8"/>
      <name val="Arial"/>
      <family val="2"/>
    </font>
    <font>
      <sz val="8"/>
      <name val="Arial"/>
      <family val="2"/>
    </font>
    <font>
      <b/>
      <sz val="8"/>
      <color indexed="10"/>
      <name val="Arial"/>
      <family val="2"/>
    </font>
    <font>
      <i/>
      <sz val="7"/>
      <name val="Arial"/>
      <family val="2"/>
    </font>
    <font>
      <b/>
      <sz val="9"/>
      <name val="Arial"/>
      <family val="2"/>
    </font>
    <font>
      <b/>
      <u val="single"/>
      <sz val="8"/>
      <color indexed="10"/>
      <name val="Arial"/>
      <family val="2"/>
    </font>
    <font>
      <sz val="8"/>
      <name val="Czcionka tekstu podstawowego"/>
      <family val="2"/>
    </font>
    <font>
      <sz val="6.3"/>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9"/>
      <name val="Arial"/>
      <family val="2"/>
    </font>
    <font>
      <sz val="6"/>
      <color indexed="8"/>
      <name val="Arial"/>
      <family val="2"/>
    </font>
    <font>
      <b/>
      <sz val="7"/>
      <color indexed="8"/>
      <name val="Arial"/>
      <family val="2"/>
    </font>
    <font>
      <b/>
      <sz val="14"/>
      <color indexed="8"/>
      <name val="Arial"/>
      <family val="2"/>
    </font>
    <font>
      <sz val="18"/>
      <color indexed="8"/>
      <name val="Arial Narrow"/>
      <family val="2"/>
    </font>
    <font>
      <sz val="11"/>
      <color indexed="8"/>
      <name val="Arial"/>
      <family val="2"/>
    </font>
    <font>
      <sz val="20"/>
      <color indexed="8"/>
      <name val="Arial Narrow"/>
      <family val="2"/>
    </font>
    <font>
      <sz val="12"/>
      <color indexed="9"/>
      <name val="Arial"/>
      <family val="2"/>
    </font>
    <font>
      <sz val="12"/>
      <color indexed="8"/>
      <name val="Arial"/>
      <family val="2"/>
    </font>
    <font>
      <sz val="8"/>
      <color indexed="23"/>
      <name val="Arial"/>
      <family val="2"/>
    </font>
    <font>
      <b/>
      <sz val="8"/>
      <color indexed="23"/>
      <name val="Arial"/>
      <family val="2"/>
    </font>
    <font>
      <sz val="8"/>
      <color indexed="9"/>
      <name val="Arial"/>
      <family val="2"/>
    </font>
    <font>
      <b/>
      <sz val="14"/>
      <color indexed="8"/>
      <name val="Times New Roman"/>
      <family val="1"/>
    </font>
    <font>
      <b/>
      <sz val="9"/>
      <color indexed="10"/>
      <name val="Arial"/>
      <family val="2"/>
    </font>
    <font>
      <b/>
      <sz val="7.5"/>
      <color indexed="8"/>
      <name val="Arial"/>
      <family val="2"/>
    </font>
    <font>
      <b/>
      <sz val="12"/>
      <color indexed="8"/>
      <name val="Arial"/>
      <family val="2"/>
    </font>
    <font>
      <b/>
      <i/>
      <u val="single"/>
      <sz val="7"/>
      <color indexed="8"/>
      <name val="Arial"/>
      <family val="2"/>
    </font>
    <font>
      <i/>
      <sz val="7"/>
      <color indexed="8"/>
      <name val="Arial"/>
      <family val="2"/>
    </font>
    <font>
      <b/>
      <sz val="13.5"/>
      <color indexed="8"/>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sz val="8"/>
      <color theme="1"/>
      <name val="Arial"/>
      <family val="2"/>
    </font>
    <font>
      <sz val="10"/>
      <color theme="1"/>
      <name val="Times New Roman"/>
      <family val="1"/>
    </font>
    <font>
      <b/>
      <sz val="10"/>
      <color theme="1"/>
      <name val="Arial"/>
      <family val="2"/>
    </font>
    <font>
      <sz val="10"/>
      <color theme="0"/>
      <name val="Arial"/>
      <family val="2"/>
    </font>
    <font>
      <sz val="9"/>
      <color theme="1"/>
      <name val="Arial"/>
      <family val="2"/>
    </font>
    <font>
      <b/>
      <sz val="8"/>
      <color theme="1"/>
      <name val="Arial"/>
      <family val="2"/>
    </font>
    <font>
      <sz val="6"/>
      <color theme="1"/>
      <name val="Arial"/>
      <family val="2"/>
    </font>
    <font>
      <sz val="7"/>
      <color theme="1"/>
      <name val="Arial"/>
      <family val="2"/>
    </font>
    <font>
      <b/>
      <sz val="7"/>
      <color theme="1"/>
      <name val="Arial"/>
      <family val="2"/>
    </font>
    <font>
      <b/>
      <sz val="14"/>
      <color theme="1"/>
      <name val="Arial"/>
      <family val="2"/>
    </font>
    <font>
      <sz val="18"/>
      <color theme="1"/>
      <name val="Arial Narrow"/>
      <family val="2"/>
    </font>
    <font>
      <sz val="11"/>
      <color theme="1"/>
      <name val="Arial"/>
      <family val="2"/>
    </font>
    <font>
      <sz val="20"/>
      <color theme="1"/>
      <name val="Arial Narrow"/>
      <family val="2"/>
    </font>
    <font>
      <sz val="12"/>
      <color theme="0"/>
      <name val="Arial"/>
      <family val="2"/>
    </font>
    <font>
      <sz val="12"/>
      <color theme="1"/>
      <name val="Arial"/>
      <family val="2"/>
    </font>
    <font>
      <b/>
      <sz val="9"/>
      <color theme="1"/>
      <name val="Arial"/>
      <family val="2"/>
    </font>
    <font>
      <b/>
      <sz val="8"/>
      <color rgb="FFFF0000"/>
      <name val="Arial"/>
      <family val="2"/>
    </font>
    <font>
      <sz val="8"/>
      <color theme="0" tint="-0.4999699890613556"/>
      <name val="Arial"/>
      <family val="2"/>
    </font>
    <font>
      <b/>
      <sz val="8"/>
      <color theme="0" tint="-0.4999699890613556"/>
      <name val="Arial"/>
      <family val="2"/>
    </font>
    <font>
      <sz val="8"/>
      <color theme="0"/>
      <name val="Arial"/>
      <family val="2"/>
    </font>
    <font>
      <b/>
      <sz val="9"/>
      <color rgb="FFFF0000"/>
      <name val="Arial"/>
      <family val="2"/>
    </font>
    <font>
      <b/>
      <u val="single"/>
      <sz val="8"/>
      <color rgb="FFFF0000"/>
      <name val="Arial"/>
      <family val="2"/>
    </font>
    <font>
      <b/>
      <sz val="14"/>
      <color theme="1"/>
      <name val="Times New Roman"/>
      <family val="1"/>
    </font>
    <font>
      <b/>
      <sz val="12"/>
      <color theme="1"/>
      <name val="Arial"/>
      <family val="2"/>
    </font>
    <font>
      <b/>
      <sz val="13.5"/>
      <color theme="1"/>
      <name val="Arial"/>
      <family val="2"/>
    </font>
    <font>
      <b/>
      <i/>
      <u val="single"/>
      <sz val="7"/>
      <color theme="1"/>
      <name val="Arial"/>
      <family val="2"/>
    </font>
    <font>
      <i/>
      <sz val="7"/>
      <color theme="1"/>
      <name val="Arial"/>
      <family val="2"/>
    </font>
    <font>
      <sz val="8"/>
      <color theme="1"/>
      <name val="Times New Roman"/>
      <family val="1"/>
    </font>
    <font>
      <b/>
      <sz val="7.5"/>
      <color theme="1"/>
      <name val="Arial"/>
      <family val="2"/>
    </font>
    <font>
      <b/>
      <sz val="8"/>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99"/>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dotted"/>
    </border>
    <border>
      <left>
        <color indexed="63"/>
      </left>
      <right>
        <color indexed="63"/>
      </right>
      <top style="dotted"/>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67" fillId="0" borderId="3" applyNumberFormat="0" applyFill="0" applyAlignment="0" applyProtection="0"/>
    <xf numFmtId="0" fontId="68" fillId="29" borderId="4" applyNumberFormat="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30" borderId="0" applyNumberFormat="0" applyBorder="0" applyAlignment="0" applyProtection="0"/>
    <xf numFmtId="0" fontId="73" fillId="27" borderId="1" applyNumberFormat="0" applyAlignment="0" applyProtection="0"/>
    <xf numFmtId="9" fontId="0" fillId="0" borderId="0" applyFont="0" applyFill="0" applyBorder="0" applyAlignment="0" applyProtection="0"/>
    <xf numFmtId="0" fontId="74" fillId="0" borderId="8"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2" borderId="0" applyNumberFormat="0" applyBorder="0" applyAlignment="0" applyProtection="0"/>
  </cellStyleXfs>
  <cellXfs count="384">
    <xf numFmtId="0" fontId="0" fillId="0" borderId="0" xfId="0" applyAlignment="1">
      <alignment/>
    </xf>
    <xf numFmtId="49" fontId="79" fillId="0" borderId="0" xfId="0" applyNumberFormat="1" applyFont="1" applyAlignment="1" applyProtection="1">
      <alignment horizontal="left" vertical="center" wrapText="1"/>
      <protection hidden="1"/>
    </xf>
    <xf numFmtId="0" fontId="80" fillId="0" borderId="10" xfId="0" applyFont="1" applyBorder="1" applyAlignment="1" applyProtection="1">
      <alignment horizontal="center" vertical="center"/>
      <protection hidden="1"/>
    </xf>
    <xf numFmtId="0" fontId="79" fillId="0" borderId="0" xfId="0" applyFont="1" applyFill="1" applyAlignment="1" applyProtection="1">
      <alignment horizontal="left" vertical="center"/>
      <protection hidden="1"/>
    </xf>
    <xf numFmtId="0" fontId="79" fillId="0" borderId="0" xfId="0" applyFont="1" applyAlignment="1" applyProtection="1">
      <alignment horizontal="left" vertical="center"/>
      <protection hidden="1"/>
    </xf>
    <xf numFmtId="0" fontId="81" fillId="0" borderId="0" xfId="0" applyFont="1" applyAlignment="1" applyProtection="1">
      <alignment horizontal="left" vertical="center"/>
      <protection hidden="1"/>
    </xf>
    <xf numFmtId="49" fontId="79" fillId="0" borderId="0" xfId="0" applyNumberFormat="1" applyFont="1" applyAlignment="1" applyProtection="1">
      <alignment horizontal="left" vertical="center" wrapText="1"/>
      <protection hidden="1"/>
    </xf>
    <xf numFmtId="49" fontId="82" fillId="0" borderId="0" xfId="0" applyNumberFormat="1" applyFont="1" applyAlignment="1" applyProtection="1">
      <alignment wrapText="1"/>
      <protection hidden="1"/>
    </xf>
    <xf numFmtId="49" fontId="79" fillId="0" borderId="0" xfId="0" applyNumberFormat="1" applyFont="1" applyAlignment="1" applyProtection="1">
      <alignment wrapText="1"/>
      <protection hidden="1"/>
    </xf>
    <xf numFmtId="0" fontId="80" fillId="0" borderId="10" xfId="0" applyFont="1" applyBorder="1" applyAlignment="1" applyProtection="1">
      <alignment horizontal="center" vertical="top" wrapText="1"/>
      <protection hidden="1"/>
    </xf>
    <xf numFmtId="49" fontId="83" fillId="0" borderId="0" xfId="0" applyNumberFormat="1" applyFont="1" applyBorder="1" applyAlignment="1" applyProtection="1">
      <alignment horizontal="left" vertical="center"/>
      <protection hidden="1"/>
    </xf>
    <xf numFmtId="49" fontId="83" fillId="0" borderId="0" xfId="0" applyNumberFormat="1" applyFont="1" applyBorder="1" applyAlignment="1" applyProtection="1">
      <alignment horizontal="right" vertical="center"/>
      <protection hidden="1"/>
    </xf>
    <xf numFmtId="49" fontId="79" fillId="0" borderId="0" xfId="0" applyNumberFormat="1" applyFont="1" applyBorder="1" applyAlignment="1" applyProtection="1">
      <alignment horizontal="left" vertical="center" wrapText="1"/>
      <protection hidden="1"/>
    </xf>
    <xf numFmtId="0" fontId="84" fillId="0" borderId="0" xfId="0" applyFont="1" applyAlignment="1" applyProtection="1">
      <alignment horizontal="left" vertical="center"/>
      <protection hidden="1"/>
    </xf>
    <xf numFmtId="0" fontId="84" fillId="0" borderId="0" xfId="0" applyFont="1" applyAlignment="1" applyProtection="1">
      <alignment horizontal="center" vertical="center"/>
      <protection hidden="1"/>
    </xf>
    <xf numFmtId="0" fontId="84" fillId="0" borderId="10" xfId="0" applyFont="1" applyBorder="1" applyAlignment="1" applyProtection="1">
      <alignment horizontal="right" vertical="center"/>
      <protection hidden="1"/>
    </xf>
    <xf numFmtId="49" fontId="84" fillId="0" borderId="10" xfId="0" applyNumberFormat="1" applyFont="1" applyBorder="1" applyAlignment="1" applyProtection="1">
      <alignment horizontal="right" vertical="center"/>
      <protection hidden="1"/>
    </xf>
    <xf numFmtId="0" fontId="84" fillId="0" borderId="0" xfId="0" applyFont="1" applyBorder="1" applyAlignment="1" applyProtection="1">
      <alignment vertical="center"/>
      <protection hidden="1"/>
    </xf>
    <xf numFmtId="49" fontId="84" fillId="0" borderId="0" xfId="0" applyNumberFormat="1" applyFont="1" applyAlignment="1" applyProtection="1">
      <alignment horizontal="center" vertical="center"/>
      <protection hidden="1"/>
    </xf>
    <xf numFmtId="0" fontId="85" fillId="0" borderId="10" xfId="0" applyFont="1" applyBorder="1" applyAlignment="1" applyProtection="1">
      <alignment horizontal="left" vertical="center" wrapText="1"/>
      <protection hidden="1"/>
    </xf>
    <xf numFmtId="0" fontId="80" fillId="0" borderId="0" xfId="0" applyFont="1" applyAlignment="1" applyProtection="1">
      <alignment horizontal="left" vertical="center"/>
      <protection hidden="1"/>
    </xf>
    <xf numFmtId="0" fontId="80" fillId="0" borderId="0" xfId="0" applyFont="1" applyAlignment="1" applyProtection="1">
      <alignment horizontal="center" vertical="center"/>
      <protection hidden="1"/>
    </xf>
    <xf numFmtId="3" fontId="84" fillId="0" borderId="10" xfId="0" applyNumberFormat="1" applyFont="1" applyBorder="1" applyAlignment="1" applyProtection="1">
      <alignment horizontal="center" vertical="center"/>
      <protection hidden="1"/>
    </xf>
    <xf numFmtId="0" fontId="79" fillId="0" borderId="0" xfId="0" applyFont="1" applyBorder="1" applyAlignment="1" applyProtection="1">
      <alignment horizontal="center" vertical="center"/>
      <protection hidden="1"/>
    </xf>
    <xf numFmtId="0" fontId="79" fillId="0" borderId="0" xfId="0" applyFont="1" applyBorder="1" applyAlignment="1" applyProtection="1">
      <alignment vertical="center"/>
      <protection hidden="1"/>
    </xf>
    <xf numFmtId="0" fontId="86" fillId="0" borderId="0" xfId="0" applyFont="1" applyBorder="1" applyAlignment="1" applyProtection="1">
      <alignment horizontal="center" vertical="top"/>
      <protection hidden="1"/>
    </xf>
    <xf numFmtId="0" fontId="10" fillId="0" borderId="0" xfId="0" applyFont="1" applyAlignment="1" applyProtection="1">
      <alignment horizontal="left" vertical="top" wrapText="1"/>
      <protection hidden="1"/>
    </xf>
    <xf numFmtId="0" fontId="84" fillId="0" borderId="0" xfId="0" applyFont="1" applyAlignment="1" applyProtection="1">
      <alignment vertical="center"/>
      <protection hidden="1"/>
    </xf>
    <xf numFmtId="0" fontId="84" fillId="0" borderId="0" xfId="0" applyFont="1" applyAlignment="1" applyProtection="1">
      <alignment/>
      <protection hidden="1"/>
    </xf>
    <xf numFmtId="0" fontId="84" fillId="0" borderId="10" xfId="0" applyFont="1" applyBorder="1" applyAlignment="1" applyProtection="1">
      <alignment horizontal="left" vertical="center"/>
      <protection hidden="1"/>
    </xf>
    <xf numFmtId="0" fontId="87" fillId="0" borderId="10" xfId="0" applyFont="1" applyBorder="1" applyAlignment="1" applyProtection="1">
      <alignment horizontal="center" vertical="center" wrapText="1"/>
      <protection hidden="1"/>
    </xf>
    <xf numFmtId="167" fontId="84" fillId="0" borderId="10" xfId="0" applyNumberFormat="1" applyFont="1" applyBorder="1" applyAlignment="1" applyProtection="1">
      <alignment horizontal="center" vertical="center" wrapText="1"/>
      <protection hidden="1"/>
    </xf>
    <xf numFmtId="3" fontId="84" fillId="0" borderId="10" xfId="0" applyNumberFormat="1" applyFont="1" applyBorder="1" applyAlignment="1" applyProtection="1">
      <alignment horizontal="center" vertical="center" wrapText="1"/>
      <protection hidden="1"/>
    </xf>
    <xf numFmtId="0" fontId="80" fillId="0" borderId="0" xfId="0" applyFont="1" applyBorder="1" applyAlignment="1" applyProtection="1">
      <alignment vertical="center"/>
      <protection hidden="1"/>
    </xf>
    <xf numFmtId="0" fontId="79" fillId="0" borderId="11" xfId="0" applyFont="1" applyBorder="1" applyAlignment="1" applyProtection="1">
      <alignment vertical="center"/>
      <protection hidden="1"/>
    </xf>
    <xf numFmtId="0" fontId="86" fillId="0" borderId="0" xfId="0" applyFont="1" applyBorder="1" applyAlignment="1" applyProtection="1">
      <alignment vertical="top"/>
      <protection hidden="1"/>
    </xf>
    <xf numFmtId="0" fontId="87" fillId="0" borderId="0" xfId="0" applyFont="1" applyBorder="1" applyAlignment="1" applyProtection="1">
      <alignment vertical="top"/>
      <protection hidden="1"/>
    </xf>
    <xf numFmtId="0" fontId="86" fillId="0" borderId="12" xfId="0" applyFont="1" applyBorder="1" applyAlignment="1" applyProtection="1">
      <alignment vertical="top"/>
      <protection hidden="1"/>
    </xf>
    <xf numFmtId="0" fontId="88" fillId="0" borderId="13" xfId="0" applyFont="1" applyBorder="1" applyAlignment="1" applyProtection="1">
      <alignment vertical="center" wrapText="1"/>
      <protection hidden="1"/>
    </xf>
    <xf numFmtId="0" fontId="89" fillId="0" borderId="0" xfId="0" applyFont="1" applyBorder="1" applyAlignment="1" applyProtection="1">
      <alignment vertical="center"/>
      <protection hidden="1"/>
    </xf>
    <xf numFmtId="49" fontId="90" fillId="0" borderId="0" xfId="0" applyNumberFormat="1" applyFont="1" applyFill="1" applyBorder="1" applyAlignment="1" applyProtection="1">
      <alignment horizontal="left"/>
      <protection hidden="1"/>
    </xf>
    <xf numFmtId="49" fontId="84" fillId="0" borderId="0" xfId="0" applyNumberFormat="1" applyFont="1" applyAlignment="1" applyProtection="1">
      <alignment horizontal="left" vertical="center"/>
      <protection hidden="1"/>
    </xf>
    <xf numFmtId="49" fontId="91" fillId="0" borderId="0" xfId="0" applyNumberFormat="1" applyFont="1" applyAlignment="1" applyProtection="1">
      <alignment/>
      <protection hidden="1"/>
    </xf>
    <xf numFmtId="49" fontId="91" fillId="0" borderId="0" xfId="0" applyNumberFormat="1" applyFont="1" applyAlignment="1" applyProtection="1">
      <alignment horizontal="right"/>
      <protection hidden="1"/>
    </xf>
    <xf numFmtId="0" fontId="79" fillId="0" borderId="10" xfId="0" applyFont="1" applyBorder="1" applyAlignment="1" applyProtection="1">
      <alignment horizontal="center" vertical="center"/>
      <protection locked="0"/>
    </xf>
    <xf numFmtId="0" fontId="83" fillId="0" borderId="0" xfId="0" applyFont="1" applyBorder="1" applyAlignment="1" applyProtection="1">
      <alignment horizontal="center" vertical="center"/>
      <protection hidden="1"/>
    </xf>
    <xf numFmtId="0" fontId="79" fillId="0" borderId="0" xfId="0" applyFont="1" applyBorder="1" applyAlignment="1">
      <alignment horizontal="center" vertical="center"/>
    </xf>
    <xf numFmtId="49" fontId="92" fillId="0" borderId="0" xfId="0" applyNumberFormat="1" applyFont="1" applyBorder="1" applyAlignment="1" applyProtection="1">
      <alignment/>
      <protection hidden="1"/>
    </xf>
    <xf numFmtId="0" fontId="91" fillId="0" borderId="0" xfId="0" applyFont="1" applyBorder="1" applyAlignment="1" applyProtection="1">
      <alignment horizontal="right"/>
      <protection hidden="1"/>
    </xf>
    <xf numFmtId="14" fontId="16" fillId="0" borderId="0" xfId="0" applyNumberFormat="1" applyFont="1" applyBorder="1" applyAlignment="1" applyProtection="1">
      <alignment horizontal="left"/>
      <protection hidden="1"/>
    </xf>
    <xf numFmtId="49" fontId="5" fillId="0" borderId="0" xfId="0" applyNumberFormat="1" applyFont="1" applyBorder="1" applyAlignment="1" applyProtection="1">
      <alignment horizontal="center" vertical="center"/>
      <protection hidden="1"/>
    </xf>
    <xf numFmtId="49" fontId="5" fillId="0" borderId="0" xfId="0" applyNumberFormat="1" applyFont="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1" fontId="79" fillId="0" borderId="0" xfId="0" applyNumberFormat="1" applyFont="1" applyBorder="1" applyAlignment="1" applyProtection="1">
      <alignment horizontal="center" vertical="center"/>
      <protection hidden="1"/>
    </xf>
    <xf numFmtId="0" fontId="82" fillId="0" borderId="0" xfId="0" applyFont="1" applyBorder="1" applyAlignment="1" applyProtection="1">
      <alignment vertical="top" wrapText="1"/>
      <protection hidden="1"/>
    </xf>
    <xf numFmtId="0" fontId="80" fillId="0" borderId="0" xfId="0" applyFont="1" applyBorder="1" applyAlignment="1" applyProtection="1">
      <alignment horizontal="right" vertical="top" indent="1"/>
      <protection hidden="1"/>
    </xf>
    <xf numFmtId="49" fontId="83" fillId="0" borderId="0" xfId="0" applyNumberFormat="1" applyFont="1" applyBorder="1" applyAlignment="1" applyProtection="1">
      <alignment horizontal="center" vertical="center"/>
      <protection hidden="1"/>
    </xf>
    <xf numFmtId="49" fontId="79" fillId="0" borderId="0" xfId="0" applyNumberFormat="1" applyFont="1" applyBorder="1" applyAlignment="1" applyProtection="1">
      <alignment horizontal="center" vertical="center" wrapText="1"/>
      <protection hidden="1"/>
    </xf>
    <xf numFmtId="49" fontId="5" fillId="0" borderId="0" xfId="0" applyNumberFormat="1" applyFont="1" applyBorder="1" applyAlignment="1" applyProtection="1">
      <alignment horizontal="center" vertical="top"/>
      <protection hidden="1"/>
    </xf>
    <xf numFmtId="0" fontId="5" fillId="0" borderId="0" xfId="0" applyFont="1" applyBorder="1" applyAlignment="1" applyProtection="1">
      <alignment horizontal="center" vertical="top"/>
      <protection hidden="1"/>
    </xf>
    <xf numFmtId="0" fontId="79" fillId="0" borderId="0" xfId="0" applyFont="1" applyBorder="1" applyAlignment="1">
      <alignment horizontal="center" vertical="top"/>
    </xf>
    <xf numFmtId="49" fontId="79" fillId="0" borderId="0" xfId="0" applyNumberFormat="1" applyFont="1" applyBorder="1" applyAlignment="1">
      <alignment horizontal="center" vertical="center"/>
    </xf>
    <xf numFmtId="0" fontId="83" fillId="0" borderId="0" xfId="0" applyFont="1" applyFill="1" applyBorder="1" applyAlignment="1" applyProtection="1">
      <alignment horizontal="center" vertical="center"/>
      <protection hidden="1"/>
    </xf>
    <xf numFmtId="49" fontId="83" fillId="0" borderId="0" xfId="0" applyNumberFormat="1" applyFont="1" applyFill="1" applyBorder="1" applyAlignment="1" applyProtection="1">
      <alignment horizontal="center" vertical="center"/>
      <protection hidden="1"/>
    </xf>
    <xf numFmtId="0" fontId="87" fillId="0" borderId="0" xfId="0" applyFont="1" applyBorder="1" applyAlignment="1" applyProtection="1">
      <alignment vertical="top"/>
      <protection locked="0"/>
    </xf>
    <xf numFmtId="0" fontId="79" fillId="0" borderId="11" xfId="0" applyFont="1" applyBorder="1" applyAlignment="1" applyProtection="1">
      <alignment horizontal="center" vertical="center"/>
      <protection locked="0"/>
    </xf>
    <xf numFmtId="0" fontId="90" fillId="0" borderId="0" xfId="0" applyFont="1" applyBorder="1" applyAlignment="1" applyProtection="1">
      <alignment horizontal="left"/>
      <protection hidden="1"/>
    </xf>
    <xf numFmtId="0" fontId="80" fillId="0" borderId="0" xfId="0" applyFont="1" applyBorder="1" applyAlignment="1" applyProtection="1">
      <alignment horizontal="right" vertical="top" wrapText="1" indent="1"/>
      <protection hidden="1"/>
    </xf>
    <xf numFmtId="167" fontId="84" fillId="0" borderId="10" xfId="0" applyNumberFormat="1" applyFont="1" applyBorder="1" applyAlignment="1" applyProtection="1">
      <alignment horizontal="center" vertical="center"/>
      <protection hidden="1"/>
    </xf>
    <xf numFmtId="167" fontId="80" fillId="0" borderId="10" xfId="0" applyNumberFormat="1" applyFont="1" applyBorder="1" applyAlignment="1" applyProtection="1">
      <alignment horizontal="center" vertical="center" wrapText="1"/>
      <protection hidden="1"/>
    </xf>
    <xf numFmtId="3" fontId="17" fillId="33" borderId="10" xfId="0" applyNumberFormat="1" applyFont="1" applyFill="1" applyBorder="1" applyAlignment="1" applyProtection="1">
      <alignment horizontal="center" vertical="center"/>
      <protection locked="0"/>
    </xf>
    <xf numFmtId="49" fontId="84" fillId="33" borderId="10" xfId="0" applyNumberFormat="1" applyFont="1" applyFill="1" applyBorder="1" applyAlignment="1" applyProtection="1">
      <alignment horizontal="center" vertical="center"/>
      <protection locked="0"/>
    </xf>
    <xf numFmtId="4" fontId="84" fillId="33" borderId="10" xfId="0" applyNumberFormat="1" applyFont="1" applyFill="1" applyBorder="1" applyAlignment="1" applyProtection="1">
      <alignment horizontal="center" vertical="center"/>
      <protection locked="0"/>
    </xf>
    <xf numFmtId="49" fontId="93" fillId="0" borderId="0" xfId="0" applyNumberFormat="1" applyFont="1" applyBorder="1" applyAlignment="1" applyProtection="1">
      <alignment horizontal="left" vertical="center"/>
      <protection hidden="1"/>
    </xf>
    <xf numFmtId="49" fontId="93" fillId="0" borderId="0" xfId="0" applyNumberFormat="1" applyFont="1" applyBorder="1" applyAlignment="1" applyProtection="1">
      <alignment horizontal="right" vertical="center"/>
      <protection hidden="1"/>
    </xf>
    <xf numFmtId="49" fontId="94" fillId="0" borderId="0" xfId="0" applyNumberFormat="1" applyFont="1" applyAlignment="1" applyProtection="1">
      <alignment horizontal="left" vertical="center" wrapText="1"/>
      <protection hidden="1"/>
    </xf>
    <xf numFmtId="0" fontId="81" fillId="0" borderId="0" xfId="0" applyFont="1" applyAlignment="1" applyProtection="1">
      <alignment horizontal="right" vertical="top"/>
      <protection hidden="1"/>
    </xf>
    <xf numFmtId="49" fontId="2" fillId="0" borderId="10" xfId="0" applyNumberFormat="1" applyFont="1" applyBorder="1" applyAlignment="1" applyProtection="1">
      <alignment horizontal="left" vertical="center" wrapText="1"/>
      <protection hidden="1"/>
    </xf>
    <xf numFmtId="49" fontId="79" fillId="0" borderId="0" xfId="0" applyNumberFormat="1" applyFont="1" applyAlignment="1" applyProtection="1">
      <alignment horizontal="left" vertical="center" wrapText="1"/>
      <protection hidden="1"/>
    </xf>
    <xf numFmtId="0" fontId="81" fillId="0" borderId="0" xfId="0" applyFont="1" applyAlignment="1" applyProtection="1">
      <alignment horizontal="justify" vertical="top"/>
      <protection hidden="1"/>
    </xf>
    <xf numFmtId="49" fontId="80" fillId="0" borderId="10" xfId="0" applyNumberFormat="1" applyFont="1" applyBorder="1" applyAlignment="1" applyProtection="1">
      <alignment horizontal="left" vertical="center"/>
      <protection hidden="1"/>
    </xf>
    <xf numFmtId="0" fontId="84" fillId="0" borderId="10" xfId="0" applyFont="1" applyBorder="1" applyAlignment="1" applyProtection="1">
      <alignment horizontal="left" vertical="center" wrapText="1"/>
      <protection hidden="1"/>
    </xf>
    <xf numFmtId="49" fontId="80" fillId="0" borderId="10" xfId="0" applyNumberFormat="1" applyFont="1" applyFill="1" applyBorder="1" applyAlignment="1" applyProtection="1">
      <alignment horizontal="left" vertical="center"/>
      <protection hidden="1"/>
    </xf>
    <xf numFmtId="49" fontId="80" fillId="0" borderId="10" xfId="0" applyNumberFormat="1" applyFont="1" applyFill="1" applyBorder="1" applyAlignment="1" applyProtection="1">
      <alignment vertical="center"/>
      <protection hidden="1"/>
    </xf>
    <xf numFmtId="49" fontId="79" fillId="0" borderId="0" xfId="0" applyNumberFormat="1" applyFont="1" applyAlignment="1" applyProtection="1">
      <alignment horizontal="left" vertical="center" wrapText="1"/>
      <protection hidden="1"/>
    </xf>
    <xf numFmtId="0" fontId="81" fillId="0" borderId="0" xfId="0" applyFont="1" applyAlignment="1" applyProtection="1">
      <alignment horizontal="justify" vertical="top"/>
      <protection hidden="1"/>
    </xf>
    <xf numFmtId="49" fontId="17" fillId="0" borderId="0" xfId="0" applyNumberFormat="1" applyFont="1" applyAlignment="1" applyProtection="1">
      <alignment horizontal="left" vertical="center" wrapText="1"/>
      <protection hidden="1"/>
    </xf>
    <xf numFmtId="166" fontId="84" fillId="0" borderId="10" xfId="0" applyNumberFormat="1" applyFont="1" applyBorder="1" applyAlignment="1" applyProtection="1">
      <alignment horizontal="center" vertical="center"/>
      <protection hidden="1"/>
    </xf>
    <xf numFmtId="3" fontId="95" fillId="34" borderId="10" xfId="0" applyNumberFormat="1" applyFont="1" applyFill="1" applyBorder="1" applyAlignment="1" applyProtection="1">
      <alignment horizontal="center" vertical="center"/>
      <protection hidden="1"/>
    </xf>
    <xf numFmtId="4" fontId="84" fillId="0" borderId="10" xfId="0" applyNumberFormat="1" applyFont="1" applyBorder="1" applyAlignment="1" applyProtection="1">
      <alignment horizontal="center" vertical="center" wrapText="1"/>
      <protection hidden="1"/>
    </xf>
    <xf numFmtId="0" fontId="20" fillId="0" borderId="10" xfId="0" applyFont="1" applyFill="1" applyBorder="1" applyAlignment="1" applyProtection="1">
      <alignment horizontal="left" vertical="center"/>
      <protection hidden="1"/>
    </xf>
    <xf numFmtId="49" fontId="21" fillId="0" borderId="0" xfId="0" applyNumberFormat="1" applyFont="1" applyBorder="1" applyAlignment="1" applyProtection="1">
      <alignment horizontal="left" vertical="center" wrapText="1"/>
      <protection hidden="1"/>
    </xf>
    <xf numFmtId="0" fontId="84" fillId="0" borderId="14" xfId="0" applyFont="1" applyBorder="1" applyAlignment="1" applyProtection="1">
      <alignment vertical="center" wrapText="1"/>
      <protection hidden="1"/>
    </xf>
    <xf numFmtId="49" fontId="83" fillId="0" borderId="0" xfId="0" applyNumberFormat="1" applyFont="1" applyAlignment="1" applyProtection="1">
      <alignment horizontal="left" vertical="center"/>
      <protection hidden="1"/>
    </xf>
    <xf numFmtId="49" fontId="83" fillId="0" borderId="0" xfId="0" applyNumberFormat="1" applyFont="1" applyAlignment="1" applyProtection="1">
      <alignment horizontal="right" vertical="center"/>
      <protection hidden="1"/>
    </xf>
    <xf numFmtId="49" fontId="80" fillId="0" borderId="10" xfId="0" applyNumberFormat="1" applyFont="1" applyBorder="1" applyAlignment="1" applyProtection="1">
      <alignment horizontal="left" vertical="center" wrapText="1"/>
      <protection hidden="1"/>
    </xf>
    <xf numFmtId="49" fontId="80" fillId="0" borderId="10" xfId="0" applyNumberFormat="1" applyFont="1" applyBorder="1" applyAlignment="1" applyProtection="1">
      <alignment horizontal="left" vertical="center"/>
      <protection hidden="1"/>
    </xf>
    <xf numFmtId="49" fontId="84" fillId="33" borderId="10" xfId="0" applyNumberFormat="1" applyFont="1" applyFill="1" applyBorder="1" applyAlignment="1" applyProtection="1">
      <alignment horizontal="left" vertical="center"/>
      <protection locked="0"/>
    </xf>
    <xf numFmtId="49" fontId="84" fillId="33" borderId="10" xfId="0" applyNumberFormat="1" applyFont="1" applyFill="1" applyBorder="1" applyAlignment="1" applyProtection="1">
      <alignment horizontal="left" vertical="center" wrapText="1"/>
      <protection locked="0"/>
    </xf>
    <xf numFmtId="4" fontId="84" fillId="0" borderId="10" xfId="0" applyNumberFormat="1" applyFont="1" applyBorder="1" applyAlignment="1" applyProtection="1">
      <alignment horizontal="center" vertical="center"/>
      <protection hidden="1"/>
    </xf>
    <xf numFmtId="0" fontId="80" fillId="0" borderId="0" xfId="0" applyFont="1" applyAlignment="1" applyProtection="1">
      <alignment horizontal="left" vertical="center"/>
      <protection hidden="1"/>
    </xf>
    <xf numFmtId="166" fontId="21" fillId="0" borderId="0" xfId="0" applyNumberFormat="1" applyFont="1" applyAlignment="1" applyProtection="1">
      <alignment horizontal="left" vertical="center"/>
      <protection hidden="1"/>
    </xf>
    <xf numFmtId="166" fontId="21" fillId="0" borderId="0" xfId="0" applyNumberFormat="1" applyFont="1" applyAlignment="1" applyProtection="1">
      <alignment horizontal="right" vertical="center"/>
      <protection hidden="1"/>
    </xf>
    <xf numFmtId="166" fontId="21" fillId="0" borderId="0" xfId="0" applyNumberFormat="1" applyFont="1" applyAlignment="1" applyProtection="1">
      <alignment horizontal="left" vertical="center" wrapText="1"/>
      <protection hidden="1"/>
    </xf>
    <xf numFmtId="49" fontId="21" fillId="0" borderId="0" xfId="0" applyNumberFormat="1" applyFont="1" applyAlignment="1" applyProtection="1">
      <alignment horizontal="left" vertical="center" wrapText="1"/>
      <protection hidden="1"/>
    </xf>
    <xf numFmtId="0" fontId="21" fillId="0" borderId="10" xfId="0" applyFont="1" applyBorder="1" applyAlignment="1" applyProtection="1">
      <alignment horizontal="center" vertical="center"/>
      <protection hidden="1"/>
    </xf>
    <xf numFmtId="0" fontId="21" fillId="0" borderId="10" xfId="0" applyFont="1" applyBorder="1" applyAlignment="1" applyProtection="1">
      <alignment vertical="center" wrapText="1"/>
      <protection hidden="1"/>
    </xf>
    <xf numFmtId="0" fontId="21" fillId="0" borderId="10" xfId="0" applyFont="1" applyBorder="1" applyAlignment="1" applyProtection="1">
      <alignment horizontal="center" vertical="center" wrapText="1"/>
      <protection hidden="1"/>
    </xf>
    <xf numFmtId="167" fontId="96" fillId="0" borderId="0" xfId="0" applyNumberFormat="1" applyFont="1" applyFill="1" applyBorder="1" applyAlignment="1" applyProtection="1">
      <alignment horizontal="center" vertical="center" wrapText="1"/>
      <protection hidden="1"/>
    </xf>
    <xf numFmtId="166" fontId="97" fillId="0" borderId="10" xfId="0" applyNumberFormat="1" applyFont="1" applyBorder="1" applyAlignment="1" applyProtection="1">
      <alignment horizontal="center" vertical="center" wrapText="1"/>
      <protection hidden="1"/>
    </xf>
    <xf numFmtId="166" fontId="97" fillId="0" borderId="10" xfId="0" applyNumberFormat="1" applyFont="1" applyBorder="1" applyAlignment="1" applyProtection="1">
      <alignment horizontal="center" vertical="center"/>
      <protection locked="0"/>
    </xf>
    <xf numFmtId="0" fontId="98" fillId="0" borderId="10" xfId="0" applyFont="1" applyFill="1" applyBorder="1" applyAlignment="1" applyProtection="1">
      <alignment horizontal="center" vertical="center" wrapText="1"/>
      <protection hidden="1"/>
    </xf>
    <xf numFmtId="166" fontId="21" fillId="0" borderId="10" xfId="0" applyNumberFormat="1" applyFont="1" applyBorder="1" applyAlignment="1" applyProtection="1">
      <alignment horizontal="center" vertical="center" wrapText="1"/>
      <protection hidden="1"/>
    </xf>
    <xf numFmtId="0" fontId="80" fillId="33" borderId="10" xfId="0" applyFont="1" applyFill="1" applyBorder="1" applyAlignment="1" applyProtection="1">
      <alignment horizontal="center" vertical="center" wrapText="1"/>
      <protection locked="0"/>
    </xf>
    <xf numFmtId="0" fontId="2" fillId="33" borderId="15" xfId="0" applyFont="1" applyFill="1" applyBorder="1" applyAlignment="1" applyProtection="1">
      <alignment horizontal="center" vertical="center" wrapText="1"/>
      <protection locked="0"/>
    </xf>
    <xf numFmtId="180" fontId="84" fillId="0" borderId="10" xfId="0" applyNumberFormat="1" applyFont="1" applyBorder="1" applyAlignment="1" applyProtection="1">
      <alignment horizontal="center" vertical="center"/>
      <protection hidden="1"/>
    </xf>
    <xf numFmtId="4" fontId="80" fillId="33" borderId="10" xfId="0" applyNumberFormat="1" applyFont="1" applyFill="1" applyBorder="1" applyAlignment="1" applyProtection="1">
      <alignment horizontal="center" vertical="center"/>
      <protection locked="0"/>
    </xf>
    <xf numFmtId="0" fontId="2" fillId="0" borderId="10" xfId="0" applyFont="1" applyBorder="1" applyAlignment="1" applyProtection="1">
      <alignment horizontal="justify" vertical="center" wrapText="1"/>
      <protection hidden="1"/>
    </xf>
    <xf numFmtId="3" fontId="84" fillId="0" borderId="15" xfId="0" applyNumberFormat="1" applyFont="1" applyBorder="1" applyAlignment="1" applyProtection="1">
      <alignment horizontal="center" vertical="center" wrapText="1"/>
      <protection hidden="1"/>
    </xf>
    <xf numFmtId="49" fontId="17" fillId="33" borderId="10" xfId="0" applyNumberFormat="1" applyFont="1" applyFill="1" applyBorder="1" applyAlignment="1" applyProtection="1">
      <alignment horizontal="center" vertical="center"/>
      <protection locked="0"/>
    </xf>
    <xf numFmtId="49" fontId="21" fillId="0" borderId="10" xfId="0" applyNumberFormat="1" applyFont="1" applyBorder="1" applyAlignment="1" applyProtection="1">
      <alignment horizontal="left" vertical="center" wrapText="1"/>
      <protection hidden="1"/>
    </xf>
    <xf numFmtId="49" fontId="17" fillId="0" borderId="10" xfId="0" applyNumberFormat="1" applyFont="1" applyBorder="1" applyAlignment="1" applyProtection="1">
      <alignment horizontal="center" vertical="center"/>
      <protection locked="0"/>
    </xf>
    <xf numFmtId="0" fontId="17" fillId="0" borderId="0" xfId="0" applyFont="1" applyAlignment="1" applyProtection="1">
      <alignment horizontal="right" vertical="top" wrapText="1"/>
      <protection hidden="1"/>
    </xf>
    <xf numFmtId="0" fontId="17" fillId="0" borderId="0" xfId="0" applyFont="1" applyAlignment="1" applyProtection="1">
      <alignment horizontal="center" vertical="top" wrapText="1"/>
      <protection hidden="1"/>
    </xf>
    <xf numFmtId="49" fontId="84" fillId="0" borderId="10" xfId="0" applyNumberFormat="1" applyFont="1" applyFill="1" applyBorder="1" applyAlignment="1" applyProtection="1">
      <alignment horizontal="center" vertical="center"/>
      <protection locked="0"/>
    </xf>
    <xf numFmtId="0" fontId="80" fillId="0" borderId="10" xfId="0" applyFont="1" applyFill="1" applyBorder="1" applyAlignment="1" applyProtection="1">
      <alignment horizontal="center" vertical="center" wrapText="1"/>
      <protection locked="0"/>
    </xf>
    <xf numFmtId="4" fontId="80" fillId="0" borderId="10" xfId="0" applyNumberFormat="1" applyFont="1" applyFill="1" applyBorder="1" applyAlignment="1" applyProtection="1">
      <alignment horizontal="center" vertical="center"/>
      <protection hidden="1"/>
    </xf>
    <xf numFmtId="49" fontId="99" fillId="0" borderId="0" xfId="0" applyNumberFormat="1" applyFont="1" applyBorder="1" applyAlignment="1" applyProtection="1">
      <alignment horizontal="left" vertical="center"/>
      <protection hidden="1"/>
    </xf>
    <xf numFmtId="49" fontId="99" fillId="0" borderId="0" xfId="0" applyNumberFormat="1" applyFont="1" applyBorder="1" applyAlignment="1" applyProtection="1">
      <alignment horizontal="right" vertical="center"/>
      <protection hidden="1"/>
    </xf>
    <xf numFmtId="49" fontId="80" fillId="0" borderId="0" xfId="0" applyNumberFormat="1" applyFont="1" applyAlignment="1" applyProtection="1">
      <alignment horizontal="left" vertical="center" wrapText="1"/>
      <protection hidden="1"/>
    </xf>
    <xf numFmtId="49" fontId="21" fillId="0" borderId="0" xfId="0" applyNumberFormat="1" applyFont="1" applyFill="1" applyBorder="1" applyAlignment="1" applyProtection="1">
      <alignment horizontal="left" vertical="center"/>
      <protection hidden="1"/>
    </xf>
    <xf numFmtId="49" fontId="21" fillId="0" borderId="0" xfId="0" applyNumberFormat="1" applyFont="1" applyFill="1" applyBorder="1" applyAlignment="1" applyProtection="1">
      <alignment horizontal="right" vertical="center"/>
      <protection hidden="1"/>
    </xf>
    <xf numFmtId="49" fontId="21" fillId="0" borderId="0" xfId="0" applyNumberFormat="1" applyFont="1" applyBorder="1" applyAlignment="1" applyProtection="1">
      <alignment horizontal="left" vertical="center"/>
      <protection hidden="1"/>
    </xf>
    <xf numFmtId="49" fontId="21" fillId="0" borderId="0" xfId="0" applyNumberFormat="1" applyFont="1" applyBorder="1" applyAlignment="1" applyProtection="1">
      <alignment horizontal="right" vertical="center"/>
      <protection hidden="1"/>
    </xf>
    <xf numFmtId="49" fontId="21" fillId="0" borderId="0" xfId="0" applyNumberFormat="1" applyFont="1" applyBorder="1" applyAlignment="1" applyProtection="1">
      <alignment vertical="center"/>
      <protection hidden="1"/>
    </xf>
    <xf numFmtId="0" fontId="26" fillId="0" borderId="0" xfId="0" applyFont="1" applyAlignment="1">
      <alignment/>
    </xf>
    <xf numFmtId="49" fontId="99" fillId="0" borderId="0" xfId="0" applyNumberFormat="1" applyFont="1" applyFill="1" applyBorder="1" applyAlignment="1" applyProtection="1">
      <alignment horizontal="left" vertical="center"/>
      <protection hidden="1"/>
    </xf>
    <xf numFmtId="49" fontId="99" fillId="0" borderId="0" xfId="0" applyNumberFormat="1" applyFont="1" applyFill="1" applyBorder="1" applyAlignment="1" applyProtection="1">
      <alignment horizontal="right" vertical="center"/>
      <protection hidden="1"/>
    </xf>
    <xf numFmtId="49" fontId="80" fillId="0" borderId="10" xfId="0" applyNumberFormat="1" applyFont="1" applyFill="1" applyBorder="1" applyAlignment="1" applyProtection="1">
      <alignment horizontal="center" vertical="center"/>
      <protection locked="0"/>
    </xf>
    <xf numFmtId="49" fontId="21" fillId="0" borderId="0" xfId="0" applyNumberFormat="1" applyFont="1" applyAlignment="1" applyProtection="1">
      <alignment horizontal="left" vertical="center"/>
      <protection hidden="1"/>
    </xf>
    <xf numFmtId="49" fontId="21" fillId="0" borderId="0" xfId="0" applyNumberFormat="1" applyFont="1" applyAlignment="1" applyProtection="1">
      <alignment horizontal="right" vertical="center"/>
      <protection hidden="1"/>
    </xf>
    <xf numFmtId="49" fontId="80" fillId="0" borderId="0" xfId="0" applyNumberFormat="1" applyFont="1" applyBorder="1" applyAlignment="1" applyProtection="1">
      <alignment horizontal="left" vertical="center" wrapText="1"/>
      <protection hidden="1"/>
    </xf>
    <xf numFmtId="3" fontId="80" fillId="0" borderId="10" xfId="0" applyNumberFormat="1" applyFont="1" applyBorder="1" applyAlignment="1" applyProtection="1">
      <alignment horizontal="center" vertical="center"/>
      <protection hidden="1"/>
    </xf>
    <xf numFmtId="166" fontId="80" fillId="0" borderId="10" xfId="0" applyNumberFormat="1" applyFont="1" applyBorder="1" applyAlignment="1" applyProtection="1">
      <alignment horizontal="center" vertical="center"/>
      <protection hidden="1"/>
    </xf>
    <xf numFmtId="49" fontId="80" fillId="0" borderId="10" xfId="0" applyNumberFormat="1" applyFont="1" applyBorder="1" applyAlignment="1" applyProtection="1">
      <alignment horizontal="justify" vertical="center" wrapText="1"/>
      <protection hidden="1"/>
    </xf>
    <xf numFmtId="4" fontId="80" fillId="0" borderId="15" xfId="0" applyNumberFormat="1" applyFont="1" applyBorder="1" applyAlignment="1" applyProtection="1">
      <alignment vertical="center" wrapText="1"/>
      <protection hidden="1"/>
    </xf>
    <xf numFmtId="0" fontId="80" fillId="0" borderId="10" xfId="0" applyFont="1" applyBorder="1" applyAlignment="1" applyProtection="1">
      <alignment horizontal="center" vertical="center" wrapText="1"/>
      <protection locked="0"/>
    </xf>
    <xf numFmtId="3" fontId="17" fillId="0" borderId="10" xfId="0" applyNumberFormat="1" applyFont="1" applyBorder="1" applyAlignment="1" applyProtection="1">
      <alignment horizontal="center" vertical="center"/>
      <protection hidden="1"/>
    </xf>
    <xf numFmtId="3" fontId="24" fillId="34" borderId="10" xfId="0" applyNumberFormat="1" applyFont="1" applyFill="1" applyBorder="1" applyAlignment="1" applyProtection="1">
      <alignment horizontal="center" vertical="center"/>
      <protection hidden="1"/>
    </xf>
    <xf numFmtId="49" fontId="80" fillId="0" borderId="10" xfId="0" applyNumberFormat="1" applyFont="1" applyBorder="1" applyAlignment="1" applyProtection="1">
      <alignment horizontal="left" vertical="center" wrapText="1"/>
      <protection hidden="1"/>
    </xf>
    <xf numFmtId="49" fontId="80" fillId="0" borderId="10" xfId="0" applyNumberFormat="1" applyFont="1" applyBorder="1" applyAlignment="1" applyProtection="1">
      <alignment horizontal="left" vertical="center"/>
      <protection hidden="1"/>
    </xf>
    <xf numFmtId="49" fontId="84" fillId="33" borderId="10" xfId="0" applyNumberFormat="1" applyFont="1" applyFill="1" applyBorder="1" applyAlignment="1" applyProtection="1">
      <alignment horizontal="left" vertical="center"/>
      <protection locked="0"/>
    </xf>
    <xf numFmtId="49" fontId="5" fillId="0" borderId="0" xfId="0" applyNumberFormat="1" applyFont="1" applyAlignment="1" applyProtection="1">
      <alignment horizontal="left" vertical="center"/>
      <protection hidden="1"/>
    </xf>
    <xf numFmtId="49" fontId="5" fillId="0" borderId="0" xfId="0" applyNumberFormat="1" applyFont="1" applyAlignment="1" applyProtection="1">
      <alignment horizontal="left" vertical="center" wrapText="1"/>
      <protection hidden="1"/>
    </xf>
    <xf numFmtId="49" fontId="5" fillId="0" borderId="0" xfId="0" applyNumberFormat="1" applyFont="1" applyAlignment="1" applyProtection="1">
      <alignment horizontal="right" vertical="center"/>
      <protection hidden="1"/>
    </xf>
    <xf numFmtId="49" fontId="83" fillId="0" borderId="0" xfId="0" applyNumberFormat="1" applyFont="1" applyAlignment="1" applyProtection="1">
      <alignment horizontal="left" vertical="center" wrapText="1"/>
      <protection hidden="1"/>
    </xf>
    <xf numFmtId="49" fontId="83" fillId="0" borderId="0" xfId="0" applyNumberFormat="1" applyFont="1" applyAlignment="1" applyProtection="1">
      <alignment horizontal="right" vertical="center" wrapText="1"/>
      <protection hidden="1"/>
    </xf>
    <xf numFmtId="49" fontId="5" fillId="0" borderId="0" xfId="0" applyNumberFormat="1" applyFont="1" applyAlignment="1" applyProtection="1">
      <alignment horizontal="right" vertical="center" wrapText="1"/>
      <protection hidden="1"/>
    </xf>
    <xf numFmtId="0" fontId="21" fillId="0" borderId="0" xfId="0" applyFont="1" applyAlignment="1" applyProtection="1">
      <alignment vertical="center"/>
      <protection hidden="1"/>
    </xf>
    <xf numFmtId="0" fontId="3" fillId="0" borderId="10" xfId="0" applyFont="1" applyFill="1" applyBorder="1" applyAlignment="1" applyProtection="1">
      <alignment horizontal="justify" vertical="center" wrapText="1"/>
      <protection hidden="1"/>
    </xf>
    <xf numFmtId="0" fontId="80" fillId="0" borderId="10" xfId="0" applyFont="1" applyFill="1" applyBorder="1" applyAlignment="1" applyProtection="1">
      <alignment horizontal="justify" vertical="center" wrapText="1"/>
      <protection hidden="1"/>
    </xf>
    <xf numFmtId="166" fontId="97" fillId="0" borderId="10" xfId="0" applyNumberFormat="1" applyFont="1" applyBorder="1" applyAlignment="1" applyProtection="1">
      <alignment horizontal="center" vertical="center" wrapText="1"/>
      <protection hidden="1"/>
    </xf>
    <xf numFmtId="0" fontId="98" fillId="0" borderId="14" xfId="0" applyFont="1" applyFill="1" applyBorder="1" applyAlignment="1" applyProtection="1">
      <alignment horizontal="center" vertical="center"/>
      <protection hidden="1"/>
    </xf>
    <xf numFmtId="0" fontId="98" fillId="0" borderId="16" xfId="0" applyFont="1" applyFill="1" applyBorder="1" applyAlignment="1" applyProtection="1">
      <alignment horizontal="center" vertical="center"/>
      <protection hidden="1"/>
    </xf>
    <xf numFmtId="0" fontId="17" fillId="0" borderId="0" xfId="0" applyFont="1" applyAlignment="1" applyProtection="1">
      <alignment horizontal="left" vertical="top" wrapText="1"/>
      <protection hidden="1"/>
    </xf>
    <xf numFmtId="166" fontId="97" fillId="0" borderId="14" xfId="0" applyNumberFormat="1" applyFont="1" applyBorder="1" applyAlignment="1" applyProtection="1">
      <alignment horizontal="center" vertical="center" wrapText="1"/>
      <protection hidden="1"/>
    </xf>
    <xf numFmtId="166" fontId="97" fillId="0" borderId="16" xfId="0" applyNumberFormat="1" applyFont="1" applyBorder="1" applyAlignment="1" applyProtection="1">
      <alignment horizontal="center" vertical="center" wrapText="1"/>
      <protection hidden="1"/>
    </xf>
    <xf numFmtId="0" fontId="21" fillId="0" borderId="17" xfId="0" applyFont="1" applyBorder="1" applyAlignment="1" applyProtection="1">
      <alignment horizontal="justify" vertical="center" wrapText="1"/>
      <protection hidden="1"/>
    </xf>
    <xf numFmtId="0" fontId="21" fillId="0" borderId="18" xfId="0" applyFont="1" applyBorder="1" applyAlignment="1" applyProtection="1">
      <alignment horizontal="justify" vertical="center" wrapText="1"/>
      <protection hidden="1"/>
    </xf>
    <xf numFmtId="0" fontId="21" fillId="0" borderId="19" xfId="0" applyFont="1" applyBorder="1" applyAlignment="1" applyProtection="1">
      <alignment horizontal="justify" vertical="center" wrapText="1"/>
      <protection hidden="1"/>
    </xf>
    <xf numFmtId="0" fontId="100" fillId="0" borderId="0" xfId="0" applyFont="1" applyAlignment="1" applyProtection="1">
      <alignment horizontal="left" vertical="top" wrapText="1"/>
      <protection hidden="1"/>
    </xf>
    <xf numFmtId="49" fontId="84" fillId="33" borderId="10" xfId="0" applyNumberFormat="1" applyFont="1" applyFill="1" applyBorder="1" applyAlignment="1" applyProtection="1">
      <alignment horizontal="left" vertical="center" wrapText="1"/>
      <protection locked="0"/>
    </xf>
    <xf numFmtId="0" fontId="100" fillId="0" borderId="0" xfId="0" applyFont="1" applyBorder="1" applyAlignment="1" applyProtection="1">
      <alignment horizontal="left" vertical="top"/>
      <protection hidden="1"/>
    </xf>
    <xf numFmtId="0" fontId="23" fillId="0" borderId="0" xfId="0" applyFont="1" applyAlignment="1" applyProtection="1">
      <alignment horizontal="justify" vertical="top" wrapText="1"/>
      <protection hidden="1"/>
    </xf>
    <xf numFmtId="0" fontId="84" fillId="33" borderId="20" xfId="0" applyFont="1" applyFill="1" applyBorder="1" applyAlignment="1" applyProtection="1">
      <alignment horizontal="center"/>
      <protection locked="0"/>
    </xf>
    <xf numFmtId="0" fontId="24" fillId="34" borderId="14" xfId="0" applyFont="1" applyFill="1" applyBorder="1" applyAlignment="1" applyProtection="1">
      <alignment horizontal="right" vertical="center"/>
      <protection hidden="1"/>
    </xf>
    <xf numFmtId="0" fontId="24" fillId="34" borderId="21" xfId="0" applyFont="1" applyFill="1" applyBorder="1" applyAlignment="1" applyProtection="1">
      <alignment horizontal="right" vertical="center"/>
      <protection hidden="1"/>
    </xf>
    <xf numFmtId="0" fontId="24" fillId="34" borderId="16" xfId="0" applyFont="1" applyFill="1" applyBorder="1" applyAlignment="1" applyProtection="1">
      <alignment horizontal="right" vertical="center"/>
      <protection hidden="1"/>
    </xf>
    <xf numFmtId="0" fontId="2" fillId="0" borderId="14"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left" vertical="center" wrapText="1"/>
      <protection hidden="1"/>
    </xf>
    <xf numFmtId="0" fontId="2" fillId="0" borderId="16" xfId="0" applyFont="1" applyFill="1" applyBorder="1" applyAlignment="1" applyProtection="1">
      <alignment horizontal="left" vertical="center" wrapText="1"/>
      <protection hidden="1"/>
    </xf>
    <xf numFmtId="0" fontId="6" fillId="33" borderId="21" xfId="0" applyFont="1" applyFill="1" applyBorder="1" applyAlignment="1" applyProtection="1">
      <alignment horizontal="left" vertical="center" wrapText="1"/>
      <protection locked="0"/>
    </xf>
    <xf numFmtId="0" fontId="6" fillId="33" borderId="16" xfId="0" applyFont="1" applyFill="1" applyBorder="1" applyAlignment="1" applyProtection="1">
      <alignment horizontal="left" vertical="center" wrapText="1"/>
      <protection locked="0"/>
    </xf>
    <xf numFmtId="0" fontId="79" fillId="0" borderId="20" xfId="0" applyFont="1" applyFill="1" applyBorder="1" applyAlignment="1" applyProtection="1">
      <alignment horizontal="center"/>
      <protection hidden="1"/>
    </xf>
    <xf numFmtId="49" fontId="84" fillId="33" borderId="14" xfId="0" applyNumberFormat="1" applyFont="1" applyFill="1" applyBorder="1" applyAlignment="1" applyProtection="1">
      <alignment horizontal="left" vertical="center" wrapText="1"/>
      <protection locked="0"/>
    </xf>
    <xf numFmtId="49" fontId="84" fillId="33" borderId="21" xfId="0" applyNumberFormat="1" applyFont="1" applyFill="1" applyBorder="1" applyAlignment="1" applyProtection="1">
      <alignment horizontal="left" vertical="center" wrapText="1"/>
      <protection locked="0"/>
    </xf>
    <xf numFmtId="49" fontId="84" fillId="33" borderId="16" xfId="0" applyNumberFormat="1" applyFont="1" applyFill="1" applyBorder="1" applyAlignment="1" applyProtection="1">
      <alignment horizontal="left" vertical="center" wrapText="1"/>
      <protection locked="0"/>
    </xf>
    <xf numFmtId="0" fontId="20" fillId="0" borderId="14" xfId="0" applyFont="1" applyBorder="1" applyAlignment="1" applyProtection="1">
      <alignment horizontal="left" vertical="center" wrapText="1"/>
      <protection hidden="1"/>
    </xf>
    <xf numFmtId="0" fontId="20" fillId="0" borderId="21" xfId="0" applyFont="1" applyBorder="1" applyAlignment="1" applyProtection="1">
      <alignment horizontal="left" vertical="center" wrapText="1"/>
      <protection hidden="1"/>
    </xf>
    <xf numFmtId="0" fontId="17" fillId="33" borderId="10" xfId="0" applyFont="1" applyFill="1" applyBorder="1" applyAlignment="1" applyProtection="1">
      <alignment horizontal="center" vertical="center" wrapText="1"/>
      <protection locked="0"/>
    </xf>
    <xf numFmtId="49" fontId="95" fillId="0" borderId="0" xfId="0" applyNumberFormat="1" applyFont="1" applyAlignment="1" applyProtection="1">
      <alignment horizontal="center" vertical="top" wrapText="1"/>
      <protection hidden="1"/>
    </xf>
    <xf numFmtId="0" fontId="22" fillId="0" borderId="0" xfId="0" applyFont="1" applyAlignment="1" applyProtection="1">
      <alignment horizontal="justify" vertical="top" wrapText="1"/>
      <protection hidden="1"/>
    </xf>
    <xf numFmtId="0" fontId="101" fillId="0" borderId="0" xfId="0" applyFont="1" applyAlignment="1" applyProtection="1">
      <alignment horizontal="justify" vertical="top" wrapText="1"/>
      <protection hidden="1"/>
    </xf>
    <xf numFmtId="49" fontId="6" fillId="0" borderId="0" xfId="0" applyNumberFormat="1" applyFont="1" applyAlignment="1" applyProtection="1">
      <alignment horizontal="left" vertical="center" wrapText="1"/>
      <protection hidden="1"/>
    </xf>
    <xf numFmtId="49" fontId="84" fillId="0" borderId="0" xfId="0" applyNumberFormat="1" applyFont="1" applyAlignment="1" applyProtection="1">
      <alignment horizontal="left" vertical="center" wrapText="1"/>
      <protection hidden="1"/>
    </xf>
    <xf numFmtId="49" fontId="80" fillId="0" borderId="15" xfId="0" applyNumberFormat="1" applyFont="1" applyBorder="1" applyAlignment="1" applyProtection="1">
      <alignment horizontal="left" vertical="center"/>
      <protection hidden="1"/>
    </xf>
    <xf numFmtId="49" fontId="80" fillId="0" borderId="22" xfId="0" applyNumberFormat="1" applyFont="1" applyBorder="1" applyAlignment="1" applyProtection="1">
      <alignment horizontal="left" vertical="center"/>
      <protection hidden="1"/>
    </xf>
    <xf numFmtId="49" fontId="84" fillId="33" borderId="17" xfId="0" applyNumberFormat="1" applyFont="1" applyFill="1" applyBorder="1" applyAlignment="1" applyProtection="1">
      <alignment horizontal="left" vertical="center" wrapText="1"/>
      <protection locked="0"/>
    </xf>
    <xf numFmtId="49" fontId="84" fillId="33" borderId="18" xfId="0" applyNumberFormat="1" applyFont="1" applyFill="1" applyBorder="1" applyAlignment="1" applyProtection="1">
      <alignment horizontal="left" vertical="center" wrapText="1"/>
      <protection locked="0"/>
    </xf>
    <xf numFmtId="49" fontId="84" fillId="33" borderId="19" xfId="0" applyNumberFormat="1" applyFont="1" applyFill="1" applyBorder="1" applyAlignment="1" applyProtection="1">
      <alignment horizontal="left" vertical="center" wrapText="1"/>
      <protection locked="0"/>
    </xf>
    <xf numFmtId="49" fontId="84" fillId="33" borderId="23" xfId="0" applyNumberFormat="1" applyFont="1" applyFill="1" applyBorder="1" applyAlignment="1" applyProtection="1">
      <alignment horizontal="left" vertical="center" wrapText="1"/>
      <protection locked="0"/>
    </xf>
    <xf numFmtId="49" fontId="84" fillId="33" borderId="24" xfId="0" applyNumberFormat="1" applyFont="1" applyFill="1" applyBorder="1" applyAlignment="1" applyProtection="1">
      <alignment horizontal="left" vertical="center" wrapText="1"/>
      <protection locked="0"/>
    </xf>
    <xf numFmtId="49" fontId="84" fillId="33" borderId="25" xfId="0" applyNumberFormat="1" applyFont="1" applyFill="1" applyBorder="1" applyAlignment="1" applyProtection="1">
      <alignment horizontal="left" vertical="center" wrapText="1"/>
      <protection locked="0"/>
    </xf>
    <xf numFmtId="0" fontId="7" fillId="0" borderId="0" xfId="0" applyFont="1" applyBorder="1" applyAlignment="1" applyProtection="1">
      <alignment horizontal="left" vertical="center"/>
      <protection hidden="1"/>
    </xf>
    <xf numFmtId="0" fontId="7" fillId="0" borderId="13" xfId="0" applyFont="1" applyBorder="1" applyAlignment="1" applyProtection="1">
      <alignment horizontal="left" vertical="center"/>
      <protection hidden="1"/>
    </xf>
    <xf numFmtId="14" fontId="84" fillId="33" borderId="14" xfId="0" applyNumberFormat="1" applyFont="1" applyFill="1" applyBorder="1" applyAlignment="1" applyProtection="1">
      <alignment horizontal="center" vertical="center"/>
      <protection locked="0"/>
    </xf>
    <xf numFmtId="14" fontId="84" fillId="33" borderId="16" xfId="0" applyNumberFormat="1" applyFont="1" applyFill="1" applyBorder="1" applyAlignment="1" applyProtection="1">
      <alignment horizontal="center" vertical="center"/>
      <protection locked="0"/>
    </xf>
    <xf numFmtId="49" fontId="80" fillId="0" borderId="0" xfId="0" applyNumberFormat="1" applyFont="1" applyAlignment="1" applyProtection="1">
      <alignment horizontal="justify" vertical="center" wrapText="1"/>
      <protection hidden="1"/>
    </xf>
    <xf numFmtId="0" fontId="7" fillId="0" borderId="0" xfId="0" applyFont="1" applyAlignment="1" applyProtection="1">
      <alignment horizontal="justify" vertical="top" wrapText="1"/>
      <protection hidden="1"/>
    </xf>
    <xf numFmtId="0" fontId="95" fillId="0" borderId="0" xfId="0" applyFont="1" applyAlignment="1" applyProtection="1">
      <alignment horizontal="justify" vertical="top" wrapText="1"/>
      <protection hidden="1"/>
    </xf>
    <xf numFmtId="0" fontId="20" fillId="0" borderId="10" xfId="0" applyFont="1" applyBorder="1" applyAlignment="1" applyProtection="1">
      <alignment horizontal="justify" vertical="center" wrapText="1"/>
      <protection hidden="1"/>
    </xf>
    <xf numFmtId="0" fontId="21" fillId="0" borderId="10" xfId="0" applyFont="1" applyBorder="1" applyAlignment="1" applyProtection="1">
      <alignment horizontal="justify" vertical="center" wrapText="1"/>
      <protection hidden="1"/>
    </xf>
    <xf numFmtId="0" fontId="3" fillId="0" borderId="10" xfId="0" applyFont="1" applyBorder="1" applyAlignment="1" applyProtection="1">
      <alignment horizontal="justify" vertical="center" wrapText="1"/>
      <protection hidden="1"/>
    </xf>
    <xf numFmtId="0" fontId="80" fillId="0" borderId="10" xfId="0" applyFont="1" applyBorder="1" applyAlignment="1" applyProtection="1">
      <alignment horizontal="justify" vertical="center" wrapText="1"/>
      <protection hidden="1"/>
    </xf>
    <xf numFmtId="0" fontId="20" fillId="0" borderId="14" xfId="0" applyFont="1" applyFill="1" applyBorder="1" applyAlignment="1" applyProtection="1">
      <alignment horizontal="justify" vertical="center" wrapText="1"/>
      <protection hidden="1"/>
    </xf>
    <xf numFmtId="0" fontId="20" fillId="0" borderId="21" xfId="0" applyFont="1" applyFill="1" applyBorder="1" applyAlignment="1" applyProtection="1">
      <alignment horizontal="justify" vertical="center" wrapText="1"/>
      <protection hidden="1"/>
    </xf>
    <xf numFmtId="0" fontId="20" fillId="0" borderId="16" xfId="0" applyFont="1" applyFill="1" applyBorder="1" applyAlignment="1" applyProtection="1">
      <alignment horizontal="justify" vertical="center" wrapText="1"/>
      <protection hidden="1"/>
    </xf>
    <xf numFmtId="0" fontId="21" fillId="0" borderId="14" xfId="0" applyFont="1" applyBorder="1" applyAlignment="1" applyProtection="1">
      <alignment horizontal="left" vertical="center" wrapText="1"/>
      <protection hidden="1"/>
    </xf>
    <xf numFmtId="0" fontId="21" fillId="0" borderId="21" xfId="0" applyFont="1" applyBorder="1" applyAlignment="1" applyProtection="1">
      <alignment horizontal="left" vertical="center" wrapText="1"/>
      <protection hidden="1"/>
    </xf>
    <xf numFmtId="0" fontId="84" fillId="33" borderId="14" xfId="0" applyFont="1" applyFill="1" applyBorder="1" applyAlignment="1" applyProtection="1">
      <alignment horizontal="left" vertical="center" wrapText="1"/>
      <protection locked="0"/>
    </xf>
    <xf numFmtId="0" fontId="84" fillId="33" borderId="21" xfId="0" applyFont="1" applyFill="1" applyBorder="1" applyAlignment="1" applyProtection="1">
      <alignment horizontal="left" vertical="center" wrapText="1"/>
      <protection locked="0"/>
    </xf>
    <xf numFmtId="0" fontId="84" fillId="33" borderId="16" xfId="0" applyFont="1" applyFill="1" applyBorder="1" applyAlignment="1" applyProtection="1">
      <alignment horizontal="left" vertical="center" wrapText="1"/>
      <protection locked="0"/>
    </xf>
    <xf numFmtId="0" fontId="24" fillId="0" borderId="0" xfId="0" applyFont="1" applyAlignment="1" applyProtection="1">
      <alignment horizontal="justify" vertical="top" wrapText="1"/>
      <protection hidden="1"/>
    </xf>
    <xf numFmtId="0" fontId="96" fillId="0" borderId="0" xfId="0" applyFont="1" applyAlignment="1" applyProtection="1">
      <alignment horizontal="justify" vertical="top" wrapText="1"/>
      <protection hidden="1"/>
    </xf>
    <xf numFmtId="0" fontId="80" fillId="0" borderId="20" xfId="0" applyFont="1" applyFill="1" applyBorder="1" applyAlignment="1" applyProtection="1">
      <alignment horizontal="center"/>
      <protection hidden="1"/>
    </xf>
    <xf numFmtId="0" fontId="80"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80" fillId="0" borderId="14" xfId="0" applyFont="1" applyBorder="1" applyAlignment="1" applyProtection="1">
      <alignment horizontal="left" vertical="center"/>
      <protection hidden="1"/>
    </xf>
    <xf numFmtId="0" fontId="80" fillId="0" borderId="21" xfId="0" applyFont="1" applyBorder="1" applyAlignment="1" applyProtection="1">
      <alignment horizontal="left" vertical="center"/>
      <protection hidden="1"/>
    </xf>
    <xf numFmtId="0" fontId="80" fillId="0" borderId="16" xfId="0" applyFont="1" applyBorder="1" applyAlignment="1" applyProtection="1">
      <alignment horizontal="left" vertical="center"/>
      <protection hidden="1"/>
    </xf>
    <xf numFmtId="0" fontId="95" fillId="34" borderId="10" xfId="0" applyFont="1" applyFill="1" applyBorder="1" applyAlignment="1" applyProtection="1">
      <alignment horizontal="center" vertical="center"/>
      <protection hidden="1"/>
    </xf>
    <xf numFmtId="0" fontId="3" fillId="0" borderId="17" xfId="0" applyFont="1" applyBorder="1" applyAlignment="1" applyProtection="1">
      <alignment horizontal="justify" vertical="center" wrapText="1"/>
      <protection hidden="1"/>
    </xf>
    <xf numFmtId="0" fontId="3" fillId="0" borderId="18" xfId="0" applyFont="1" applyBorder="1" applyAlignment="1" applyProtection="1">
      <alignment horizontal="justify" vertical="center" wrapText="1"/>
      <protection hidden="1"/>
    </xf>
    <xf numFmtId="0" fontId="3" fillId="0" borderId="19" xfId="0" applyFont="1" applyBorder="1" applyAlignment="1" applyProtection="1">
      <alignment horizontal="justify" vertical="center" wrapText="1"/>
      <protection hidden="1"/>
    </xf>
    <xf numFmtId="0" fontId="24" fillId="34" borderId="10" xfId="0" applyFont="1" applyFill="1" applyBorder="1" applyAlignment="1" applyProtection="1">
      <alignment horizontal="center" vertical="center" wrapText="1"/>
      <protection hidden="1"/>
    </xf>
    <xf numFmtId="0" fontId="24" fillId="34" borderId="10" xfId="0" applyFont="1" applyFill="1" applyBorder="1" applyAlignment="1" applyProtection="1">
      <alignment horizontal="center" vertical="center"/>
      <protection hidden="1"/>
    </xf>
    <xf numFmtId="0" fontId="2" fillId="0" borderId="14" xfId="0" applyFont="1" applyBorder="1" applyAlignment="1" applyProtection="1">
      <alignment horizontal="justify" vertical="center" wrapText="1"/>
      <protection hidden="1"/>
    </xf>
    <xf numFmtId="0" fontId="2" fillId="0" borderId="21" xfId="0" applyFont="1" applyBorder="1" applyAlignment="1" applyProtection="1">
      <alignment horizontal="justify" vertical="center" wrapText="1"/>
      <protection hidden="1"/>
    </xf>
    <xf numFmtId="0" fontId="2" fillId="0" borderId="16" xfId="0" applyFont="1" applyBorder="1" applyAlignment="1" applyProtection="1">
      <alignment horizontal="justify" vertical="center" wrapText="1"/>
      <protection hidden="1"/>
    </xf>
    <xf numFmtId="0" fontId="21" fillId="0" borderId="14" xfId="0" applyFont="1" applyBorder="1" applyAlignment="1" applyProtection="1">
      <alignment horizontal="right" vertical="center" wrapText="1"/>
      <protection hidden="1"/>
    </xf>
    <xf numFmtId="0" fontId="21" fillId="0" borderId="21" xfId="0" applyFont="1" applyBorder="1" applyAlignment="1" applyProtection="1">
      <alignment horizontal="right" vertical="center" wrapText="1"/>
      <protection hidden="1"/>
    </xf>
    <xf numFmtId="0" fontId="24" fillId="34" borderId="14" xfId="0" applyFont="1" applyFill="1" applyBorder="1" applyAlignment="1" applyProtection="1">
      <alignment horizontal="right" vertical="center" wrapText="1"/>
      <protection hidden="1"/>
    </xf>
    <xf numFmtId="0" fontId="24" fillId="34" borderId="21" xfId="0" applyFont="1" applyFill="1" applyBorder="1" applyAlignment="1" applyProtection="1">
      <alignment horizontal="right" vertical="center" wrapText="1"/>
      <protection hidden="1"/>
    </xf>
    <xf numFmtId="0" fontId="24" fillId="34" borderId="16" xfId="0" applyFont="1" applyFill="1" applyBorder="1" applyAlignment="1" applyProtection="1">
      <alignment horizontal="right" vertical="center" wrapText="1"/>
      <protection hidden="1"/>
    </xf>
    <xf numFmtId="0" fontId="84" fillId="0" borderId="14" xfId="0" applyFont="1" applyBorder="1" applyAlignment="1" applyProtection="1">
      <alignment horizontal="right" vertical="center"/>
      <protection hidden="1"/>
    </xf>
    <xf numFmtId="0" fontId="84" fillId="0" borderId="21" xfId="0" applyFont="1" applyBorder="1" applyAlignment="1" applyProtection="1">
      <alignment horizontal="right" vertical="center"/>
      <protection hidden="1"/>
    </xf>
    <xf numFmtId="0" fontId="84" fillId="0" borderId="16" xfId="0" applyFont="1" applyBorder="1" applyAlignment="1" applyProtection="1">
      <alignment horizontal="right" vertical="center"/>
      <protection hidden="1"/>
    </xf>
    <xf numFmtId="0" fontId="95" fillId="0" borderId="24" xfId="0" applyFont="1" applyBorder="1" applyAlignment="1" applyProtection="1">
      <alignment horizontal="left" vertical="top" wrapText="1"/>
      <protection hidden="1"/>
    </xf>
    <xf numFmtId="0" fontId="85" fillId="0" borderId="10" xfId="0" applyFont="1" applyFill="1" applyBorder="1" applyAlignment="1" applyProtection="1">
      <alignment horizontal="left" vertical="center"/>
      <protection hidden="1"/>
    </xf>
    <xf numFmtId="0" fontId="2" fillId="0" borderId="10" xfId="0" applyFont="1" applyBorder="1" applyAlignment="1" applyProtection="1">
      <alignment horizontal="justify" vertical="center" wrapText="1"/>
      <protection hidden="1"/>
    </xf>
    <xf numFmtId="49" fontId="80" fillId="0" borderId="10" xfId="0" applyNumberFormat="1" applyFont="1" applyBorder="1" applyAlignment="1" applyProtection="1">
      <alignment horizontal="left" vertical="center" wrapText="1"/>
      <protection hidden="1"/>
    </xf>
    <xf numFmtId="49" fontId="84" fillId="33" borderId="10" xfId="0" applyNumberFormat="1" applyFont="1" applyFill="1" applyBorder="1" applyAlignment="1" applyProtection="1">
      <alignment horizontal="left" vertical="center"/>
      <protection locked="0"/>
    </xf>
    <xf numFmtId="0" fontId="102" fillId="0" borderId="0" xfId="0" applyFont="1" applyAlignment="1" applyProtection="1">
      <alignment horizontal="center" vertical="center"/>
      <protection hidden="1"/>
    </xf>
    <xf numFmtId="49" fontId="80" fillId="0" borderId="10" xfId="0" applyNumberFormat="1" applyFont="1" applyBorder="1" applyAlignment="1" applyProtection="1">
      <alignment horizontal="left" vertical="center"/>
      <protection hidden="1"/>
    </xf>
    <xf numFmtId="0" fontId="84" fillId="0" borderId="14" xfId="0" applyFont="1" applyBorder="1" applyAlignment="1" applyProtection="1">
      <alignment horizontal="left" vertical="center" wrapText="1"/>
      <protection hidden="1"/>
    </xf>
    <xf numFmtId="0" fontId="84" fillId="0" borderId="21" xfId="0" applyFont="1" applyBorder="1" applyAlignment="1" applyProtection="1">
      <alignment horizontal="left" vertical="center" wrapText="1"/>
      <protection hidden="1"/>
    </xf>
    <xf numFmtId="0" fontId="84" fillId="0" borderId="16" xfId="0" applyFont="1" applyBorder="1" applyAlignment="1" applyProtection="1">
      <alignment horizontal="left" vertical="center" wrapText="1"/>
      <protection hidden="1"/>
    </xf>
    <xf numFmtId="49" fontId="80" fillId="0" borderId="14" xfId="0" applyNumberFormat="1" applyFont="1" applyBorder="1" applyAlignment="1" applyProtection="1">
      <alignment horizontal="left" vertical="center" wrapText="1"/>
      <protection hidden="1"/>
    </xf>
    <xf numFmtId="49" fontId="80" fillId="0" borderId="16" xfId="0" applyNumberFormat="1" applyFont="1" applyBorder="1" applyAlignment="1" applyProtection="1">
      <alignment horizontal="left" vertical="center"/>
      <protection hidden="1"/>
    </xf>
    <xf numFmtId="49" fontId="80" fillId="0" borderId="14" xfId="0" applyNumberFormat="1" applyFont="1" applyBorder="1" applyAlignment="1" applyProtection="1">
      <alignment horizontal="left" vertical="center"/>
      <protection hidden="1"/>
    </xf>
    <xf numFmtId="49" fontId="84" fillId="33" borderId="14" xfId="0" applyNumberFormat="1" applyFont="1" applyFill="1" applyBorder="1" applyAlignment="1" applyProtection="1">
      <alignment horizontal="left" vertical="center"/>
      <protection locked="0"/>
    </xf>
    <xf numFmtId="49" fontId="84" fillId="33" borderId="21" xfId="0" applyNumberFormat="1" applyFont="1" applyFill="1" applyBorder="1" applyAlignment="1" applyProtection="1">
      <alignment horizontal="left" vertical="center"/>
      <protection locked="0"/>
    </xf>
    <xf numFmtId="49" fontId="84" fillId="33" borderId="16" xfId="0" applyNumberFormat="1" applyFont="1" applyFill="1" applyBorder="1" applyAlignment="1" applyProtection="1">
      <alignment horizontal="left" vertical="center"/>
      <protection locked="0"/>
    </xf>
    <xf numFmtId="0" fontId="81" fillId="0" borderId="0" xfId="0" applyFont="1" applyAlignment="1" applyProtection="1">
      <alignment horizontal="justify" vertical="top"/>
      <protection hidden="1"/>
    </xf>
    <xf numFmtId="0" fontId="81" fillId="0" borderId="0" xfId="0" applyFont="1" applyAlignment="1" applyProtection="1">
      <alignment horizontal="justify" vertical="top" wrapText="1"/>
      <protection hidden="1"/>
    </xf>
    <xf numFmtId="0" fontId="81" fillId="0" borderId="0" xfId="0" applyFont="1" applyBorder="1" applyAlignment="1" applyProtection="1">
      <alignment horizontal="left" vertical="top" wrapText="1"/>
      <protection hidden="1"/>
    </xf>
    <xf numFmtId="0" fontId="84" fillId="33" borderId="10" xfId="0" applyFont="1" applyFill="1" applyBorder="1" applyAlignment="1" applyProtection="1">
      <alignment horizontal="justify" vertical="top"/>
      <protection locked="0"/>
    </xf>
    <xf numFmtId="0" fontId="81" fillId="0" borderId="0" xfId="0" applyFont="1" applyAlignment="1" applyProtection="1">
      <alignment horizontal="center" vertical="center"/>
      <protection hidden="1"/>
    </xf>
    <xf numFmtId="0" fontId="81" fillId="0" borderId="20" xfId="0" applyFont="1" applyFill="1" applyBorder="1" applyAlignment="1" applyProtection="1">
      <alignment horizontal="center" vertical="center"/>
      <protection hidden="1"/>
    </xf>
    <xf numFmtId="49" fontId="7" fillId="0" borderId="0" xfId="0" applyNumberFormat="1" applyFont="1" applyAlignment="1" applyProtection="1">
      <alignment horizontal="left" vertical="center" wrapText="1"/>
      <protection hidden="1"/>
    </xf>
    <xf numFmtId="0" fontId="5" fillId="0" borderId="20" xfId="0" applyFont="1" applyBorder="1" applyAlignment="1" applyProtection="1">
      <alignment horizontal="center"/>
      <protection hidden="1"/>
    </xf>
    <xf numFmtId="0" fontId="21" fillId="0" borderId="0" xfId="0" applyFont="1" applyAlignment="1" applyProtection="1">
      <alignment horizontal="center" vertical="center"/>
      <protection hidden="1"/>
    </xf>
    <xf numFmtId="0" fontId="17" fillId="0" borderId="10" xfId="0" applyFont="1" applyBorder="1" applyAlignment="1" applyProtection="1">
      <alignment horizontal="center" vertical="center" wrapText="1"/>
      <protection hidden="1"/>
    </xf>
    <xf numFmtId="3" fontId="79" fillId="0" borderId="10" xfId="0" applyNumberFormat="1" applyFont="1" applyBorder="1" applyAlignment="1" applyProtection="1">
      <alignment horizontal="center" vertical="center"/>
      <protection locked="0"/>
    </xf>
    <xf numFmtId="0" fontId="79" fillId="0" borderId="10" xfId="0" applyFont="1" applyBorder="1" applyAlignment="1" applyProtection="1">
      <alignment horizontal="center" vertical="center"/>
      <protection locked="0"/>
    </xf>
    <xf numFmtId="0" fontId="80" fillId="0" borderId="26" xfId="0" applyFont="1" applyBorder="1" applyAlignment="1" applyProtection="1">
      <alignment horizontal="center" vertical="center"/>
      <protection hidden="1"/>
    </xf>
    <xf numFmtId="6" fontId="84" fillId="0" borderId="17" xfId="0" applyNumberFormat="1" applyFont="1" applyBorder="1" applyAlignment="1" applyProtection="1">
      <alignment horizontal="center" vertical="center"/>
      <protection hidden="1"/>
    </xf>
    <xf numFmtId="6" fontId="84" fillId="0" borderId="19" xfId="0" applyNumberFormat="1" applyFont="1" applyBorder="1" applyAlignment="1" applyProtection="1">
      <alignment horizontal="center" vertical="center"/>
      <protection hidden="1"/>
    </xf>
    <xf numFmtId="6" fontId="84" fillId="0" borderId="26" xfId="0" applyNumberFormat="1" applyFont="1" applyBorder="1" applyAlignment="1" applyProtection="1">
      <alignment horizontal="center" vertical="center"/>
      <protection hidden="1"/>
    </xf>
    <xf numFmtId="6" fontId="84" fillId="0" borderId="13" xfId="0" applyNumberFormat="1" applyFont="1" applyBorder="1" applyAlignment="1" applyProtection="1">
      <alignment horizontal="center" vertical="center"/>
      <protection hidden="1"/>
    </xf>
    <xf numFmtId="6" fontId="84" fillId="0" borderId="23" xfId="0" applyNumberFormat="1" applyFont="1" applyBorder="1" applyAlignment="1" applyProtection="1">
      <alignment horizontal="center" vertical="center"/>
      <protection hidden="1"/>
    </xf>
    <xf numFmtId="6" fontId="84" fillId="0" borderId="25" xfId="0" applyNumberFormat="1" applyFont="1" applyBorder="1" applyAlignment="1" applyProtection="1">
      <alignment horizontal="center" vertical="center"/>
      <protection hidden="1"/>
    </xf>
    <xf numFmtId="4" fontId="84" fillId="0" borderId="17" xfId="0" applyNumberFormat="1" applyFont="1" applyBorder="1" applyAlignment="1" applyProtection="1">
      <alignment horizontal="center" vertical="center"/>
      <protection hidden="1"/>
    </xf>
    <xf numFmtId="4" fontId="84" fillId="0" borderId="18" xfId="0" applyNumberFormat="1" applyFont="1" applyBorder="1" applyAlignment="1" applyProtection="1">
      <alignment horizontal="center" vertical="center"/>
      <protection hidden="1"/>
    </xf>
    <xf numFmtId="4" fontId="84" fillId="0" borderId="19" xfId="0" applyNumberFormat="1" applyFont="1" applyBorder="1" applyAlignment="1" applyProtection="1">
      <alignment horizontal="center" vertical="center"/>
      <protection hidden="1"/>
    </xf>
    <xf numFmtId="4" fontId="84" fillId="0" borderId="23" xfId="0" applyNumberFormat="1" applyFont="1" applyBorder="1" applyAlignment="1" applyProtection="1">
      <alignment horizontal="center" vertical="center"/>
      <protection hidden="1"/>
    </xf>
    <xf numFmtId="4" fontId="84" fillId="0" borderId="24" xfId="0" applyNumberFormat="1" applyFont="1" applyBorder="1" applyAlignment="1" applyProtection="1">
      <alignment horizontal="center" vertical="center"/>
      <protection hidden="1"/>
    </xf>
    <xf numFmtId="4" fontId="84" fillId="0" borderId="25" xfId="0" applyNumberFormat="1" applyFont="1" applyBorder="1" applyAlignment="1" applyProtection="1">
      <alignment horizontal="center" vertical="center"/>
      <protection hidden="1"/>
    </xf>
    <xf numFmtId="4" fontId="84" fillId="0" borderId="10" xfId="0" applyNumberFormat="1" applyFont="1" applyBorder="1" applyAlignment="1" applyProtection="1">
      <alignment horizontal="center" vertical="center"/>
      <protection hidden="1"/>
    </xf>
    <xf numFmtId="0" fontId="84" fillId="0" borderId="10" xfId="0" applyFont="1" applyBorder="1" applyAlignment="1" applyProtection="1">
      <alignment horizontal="center" vertical="center"/>
      <protection hidden="1"/>
    </xf>
    <xf numFmtId="0" fontId="84" fillId="0" borderId="14" xfId="0" applyFont="1" applyBorder="1" applyAlignment="1" applyProtection="1">
      <alignment horizontal="center" vertical="center" wrapText="1"/>
      <protection hidden="1"/>
    </xf>
    <xf numFmtId="0" fontId="84" fillId="0" borderId="16" xfId="0" applyFont="1" applyBorder="1" applyAlignment="1" applyProtection="1">
      <alignment horizontal="center" vertical="center" wrapText="1"/>
      <protection hidden="1"/>
    </xf>
    <xf numFmtId="0" fontId="87" fillId="0" borderId="10" xfId="0" applyFont="1" applyBorder="1" applyAlignment="1" applyProtection="1">
      <alignment horizontal="center" vertical="center"/>
      <protection hidden="1"/>
    </xf>
    <xf numFmtId="0" fontId="82" fillId="0" borderId="0" xfId="0" applyFont="1" applyAlignment="1" applyProtection="1">
      <alignment horizontal="left" vertical="center"/>
      <protection hidden="1"/>
    </xf>
    <xf numFmtId="0" fontId="87" fillId="0" borderId="10" xfId="0" applyFont="1" applyBorder="1" applyAlignment="1" applyProtection="1">
      <alignment horizontal="left" vertical="center"/>
      <protection hidden="1"/>
    </xf>
    <xf numFmtId="0" fontId="87" fillId="0" borderId="10" xfId="0" applyFont="1" applyBorder="1" applyAlignment="1" applyProtection="1">
      <alignment horizontal="center" vertical="center" wrapText="1"/>
      <protection hidden="1"/>
    </xf>
    <xf numFmtId="0" fontId="87" fillId="0" borderId="14" xfId="0" applyFont="1" applyBorder="1" applyAlignment="1" applyProtection="1">
      <alignment horizontal="center" vertical="center" wrapText="1"/>
      <protection hidden="1"/>
    </xf>
    <xf numFmtId="0" fontId="87" fillId="0" borderId="16" xfId="0" applyFont="1" applyBorder="1" applyAlignment="1" applyProtection="1">
      <alignment horizontal="center" vertical="center" wrapText="1"/>
      <protection hidden="1"/>
    </xf>
    <xf numFmtId="0" fontId="80" fillId="0" borderId="0" xfId="0" applyFont="1" applyAlignment="1" applyProtection="1">
      <alignment horizontal="left" vertical="center"/>
      <protection hidden="1"/>
    </xf>
    <xf numFmtId="49" fontId="103" fillId="0" borderId="10" xfId="0" applyNumberFormat="1" applyFont="1" applyBorder="1" applyAlignment="1" applyProtection="1">
      <alignment horizontal="center" vertical="center"/>
      <protection locked="0"/>
    </xf>
    <xf numFmtId="14" fontId="79" fillId="0" borderId="10" xfId="0" applyNumberFormat="1" applyFont="1" applyBorder="1" applyAlignment="1" applyProtection="1">
      <alignment horizontal="center" vertical="center"/>
      <protection locked="0"/>
    </xf>
    <xf numFmtId="0" fontId="79" fillId="0" borderId="10" xfId="0" applyFont="1" applyBorder="1" applyAlignment="1" applyProtection="1">
      <alignment horizontal="center" vertical="center"/>
      <protection hidden="1"/>
    </xf>
    <xf numFmtId="0" fontId="87" fillId="0" borderId="0" xfId="0" applyFont="1" applyAlignment="1" applyProtection="1">
      <alignment horizontal="justify" vertical="center" wrapText="1"/>
      <protection hidden="1"/>
    </xf>
    <xf numFmtId="167" fontId="84" fillId="0" borderId="15" xfId="0" applyNumberFormat="1" applyFont="1" applyBorder="1" applyAlignment="1" applyProtection="1">
      <alignment horizontal="center" vertical="center"/>
      <protection hidden="1"/>
    </xf>
    <xf numFmtId="167" fontId="84" fillId="0" borderId="22" xfId="0" applyNumberFormat="1" applyFont="1" applyBorder="1" applyAlignment="1" applyProtection="1">
      <alignment horizontal="center" vertical="center"/>
      <protection hidden="1"/>
    </xf>
    <xf numFmtId="3" fontId="84" fillId="0" borderId="15" xfId="0" applyNumberFormat="1" applyFont="1" applyBorder="1" applyAlignment="1" applyProtection="1">
      <alignment horizontal="center" vertical="center"/>
      <protection hidden="1"/>
    </xf>
    <xf numFmtId="3" fontId="84" fillId="0" borderId="22" xfId="0" applyNumberFormat="1" applyFont="1" applyBorder="1" applyAlignment="1" applyProtection="1">
      <alignment horizontal="center" vertical="center"/>
      <protection hidden="1"/>
    </xf>
    <xf numFmtId="0" fontId="84" fillId="0" borderId="10" xfId="0" applyFont="1" applyBorder="1" applyAlignment="1" applyProtection="1">
      <alignment horizontal="left" vertical="center" wrapText="1"/>
      <protection hidden="1"/>
    </xf>
    <xf numFmtId="0" fontId="84" fillId="0" borderId="10" xfId="0" applyFont="1" applyBorder="1" applyAlignment="1" applyProtection="1">
      <alignment horizontal="left" vertical="center"/>
      <protection hidden="1"/>
    </xf>
    <xf numFmtId="0" fontId="84" fillId="0" borderId="23" xfId="0" applyFont="1" applyBorder="1" applyAlignment="1" applyProtection="1">
      <alignment horizontal="center" vertical="center"/>
      <protection hidden="1"/>
    </xf>
    <xf numFmtId="0" fontId="84" fillId="0" borderId="24" xfId="0" applyFont="1" applyBorder="1" applyAlignment="1" applyProtection="1">
      <alignment horizontal="center" vertical="center"/>
      <protection hidden="1"/>
    </xf>
    <xf numFmtId="0" fontId="84" fillId="0" borderId="25" xfId="0" applyFont="1" applyBorder="1" applyAlignment="1" applyProtection="1">
      <alignment horizontal="center" vertical="center"/>
      <protection hidden="1"/>
    </xf>
    <xf numFmtId="49" fontId="90" fillId="0" borderId="0" xfId="0" applyNumberFormat="1" applyFont="1" applyAlignment="1" applyProtection="1">
      <alignment horizontal="left"/>
      <protection hidden="1"/>
    </xf>
    <xf numFmtId="49" fontId="87" fillId="0" borderId="0" xfId="0" applyNumberFormat="1" applyFont="1" applyAlignment="1" applyProtection="1">
      <alignment horizontal="left" vertical="center"/>
      <protection hidden="1"/>
    </xf>
    <xf numFmtId="0" fontId="87" fillId="0" borderId="26" xfId="0" applyFont="1" applyBorder="1" applyAlignment="1" applyProtection="1">
      <alignment horizontal="center" vertical="center" wrapText="1"/>
      <protection hidden="1"/>
    </xf>
    <xf numFmtId="0" fontId="87" fillId="0" borderId="0" xfId="0" applyFont="1" applyBorder="1" applyAlignment="1" applyProtection="1">
      <alignment horizontal="center" vertical="center"/>
      <protection hidden="1"/>
    </xf>
    <xf numFmtId="0" fontId="87" fillId="0" borderId="13" xfId="0" applyFont="1" applyBorder="1" applyAlignment="1" applyProtection="1">
      <alignment horizontal="center" vertical="center"/>
      <protection hidden="1"/>
    </xf>
    <xf numFmtId="0" fontId="84" fillId="0" borderId="11" xfId="0" applyFont="1" applyBorder="1" applyAlignment="1" applyProtection="1">
      <alignment horizontal="center" vertical="center"/>
      <protection hidden="1"/>
    </xf>
    <xf numFmtId="0" fontId="86" fillId="0" borderId="12" xfId="0" applyFont="1" applyBorder="1" applyAlignment="1" applyProtection="1">
      <alignment horizontal="center" vertical="top"/>
      <protection hidden="1"/>
    </xf>
    <xf numFmtId="0" fontId="88" fillId="0" borderId="26" xfId="0" applyFont="1" applyBorder="1" applyAlignment="1" applyProtection="1">
      <alignment horizontal="left" vertical="center" wrapText="1" indent="1"/>
      <protection hidden="1"/>
    </xf>
    <xf numFmtId="0" fontId="88" fillId="0" borderId="0" xfId="0" applyFont="1" applyBorder="1" applyAlignment="1" applyProtection="1">
      <alignment horizontal="left" vertical="center" wrapText="1" indent="1"/>
      <protection hidden="1"/>
    </xf>
    <xf numFmtId="0" fontId="88" fillId="0" borderId="0" xfId="0" applyFont="1" applyBorder="1" applyAlignment="1" applyProtection="1">
      <alignment horizontal="right" vertical="center" wrapText="1" indent="1"/>
      <protection hidden="1"/>
    </xf>
    <xf numFmtId="0" fontId="88" fillId="0" borderId="13" xfId="0" applyFont="1" applyBorder="1" applyAlignment="1" applyProtection="1">
      <alignment horizontal="right" vertical="center" wrapText="1" indent="1"/>
      <protection hidden="1"/>
    </xf>
    <xf numFmtId="0" fontId="104" fillId="0" borderId="0" xfId="0" applyFont="1" applyBorder="1" applyAlignment="1" applyProtection="1">
      <alignment horizontal="center" vertical="center"/>
      <protection hidden="1"/>
    </xf>
    <xf numFmtId="0" fontId="84" fillId="0" borderId="17" xfId="0" applyFont="1" applyBorder="1" applyAlignment="1" applyProtection="1">
      <alignment horizontal="center" vertical="center"/>
      <protection hidden="1"/>
    </xf>
    <xf numFmtId="0" fontId="84" fillId="0" borderId="18" xfId="0" applyFont="1" applyBorder="1" applyAlignment="1" applyProtection="1">
      <alignment horizontal="center" vertical="center"/>
      <protection hidden="1"/>
    </xf>
    <xf numFmtId="0" fontId="84" fillId="0" borderId="19" xfId="0" applyFont="1" applyBorder="1" applyAlignment="1" applyProtection="1">
      <alignment horizontal="center" vertical="center"/>
      <protection hidden="1"/>
    </xf>
    <xf numFmtId="0" fontId="105" fillId="0" borderId="0" xfId="0" applyFont="1" applyAlignment="1" applyProtection="1">
      <alignment horizontal="left" vertical="center"/>
      <protection hidden="1"/>
    </xf>
    <xf numFmtId="0" fontId="10" fillId="0" borderId="0" xfId="0" applyFont="1" applyAlignment="1" applyProtection="1">
      <alignment horizontal="left" vertical="top" wrapText="1"/>
      <protection hidden="1"/>
    </xf>
    <xf numFmtId="3" fontId="82" fillId="0" borderId="10" xfId="0" applyNumberFormat="1" applyFont="1" applyBorder="1" applyAlignment="1" applyProtection="1">
      <alignment horizontal="center" vertical="center"/>
      <protection hidden="1"/>
    </xf>
    <xf numFmtId="0" fontId="82" fillId="0" borderId="0" xfId="0" applyFont="1" applyBorder="1" applyAlignment="1" applyProtection="1">
      <alignment horizontal="left" vertical="center"/>
      <protection hidden="1"/>
    </xf>
    <xf numFmtId="0" fontId="82" fillId="0" borderId="13" xfId="0" applyFont="1" applyBorder="1" applyAlignment="1" applyProtection="1">
      <alignment horizontal="left" vertical="center"/>
      <protection hidden="1"/>
    </xf>
    <xf numFmtId="0" fontId="106" fillId="0" borderId="0" xfId="0" applyFont="1" applyAlignment="1" applyProtection="1">
      <alignment horizontal="justify" vertical="center" wrapText="1"/>
      <protection hidden="1"/>
    </xf>
    <xf numFmtId="14" fontId="79" fillId="0" borderId="10" xfId="0" applyNumberFormat="1" applyFont="1" applyBorder="1" applyAlignment="1" applyProtection="1">
      <alignment horizontal="center" vertical="center"/>
      <protection hidden="1"/>
    </xf>
    <xf numFmtId="4" fontId="84" fillId="0" borderId="0" xfId="0" applyNumberFormat="1" applyFont="1" applyBorder="1" applyAlignment="1" applyProtection="1">
      <alignment horizontal="center" vertical="center"/>
      <protection hidden="1"/>
    </xf>
    <xf numFmtId="0" fontId="84" fillId="0" borderId="0" xfId="0" applyFont="1" applyBorder="1" applyAlignment="1" applyProtection="1">
      <alignment horizontal="center" vertical="center"/>
      <protection hidden="1"/>
    </xf>
    <xf numFmtId="0" fontId="87" fillId="0" borderId="0" xfId="0" applyFont="1" applyBorder="1" applyAlignment="1" applyProtection="1">
      <alignment horizontal="left" vertical="top"/>
      <protection hidden="1"/>
    </xf>
    <xf numFmtId="0" fontId="80" fillId="0" borderId="14" xfId="0" applyFont="1" applyBorder="1" applyAlignment="1" applyProtection="1">
      <alignment horizontal="justify" vertical="center" wrapText="1"/>
      <protection locked="0"/>
    </xf>
    <xf numFmtId="0" fontId="80" fillId="0" borderId="21" xfId="0" applyFont="1" applyBorder="1" applyAlignment="1" applyProtection="1">
      <alignment horizontal="justify" vertical="center" wrapText="1"/>
      <protection locked="0"/>
    </xf>
    <xf numFmtId="0" fontId="80" fillId="0" borderId="16" xfId="0" applyFont="1" applyBorder="1" applyAlignment="1" applyProtection="1">
      <alignment horizontal="justify" vertical="center" wrapText="1"/>
      <protection locked="0"/>
    </xf>
    <xf numFmtId="0" fontId="80" fillId="0" borderId="10" xfId="0" applyFont="1" applyBorder="1" applyAlignment="1" applyProtection="1">
      <alignment horizontal="justify" vertical="center" wrapText="1"/>
      <protection locked="0"/>
    </xf>
    <xf numFmtId="0" fontId="91" fillId="0" borderId="0" xfId="0" applyFont="1" applyAlignment="1" applyProtection="1">
      <alignment horizontal="right"/>
      <protection hidden="1"/>
    </xf>
    <xf numFmtId="0" fontId="90" fillId="0" borderId="0" xfId="0" applyFont="1" applyAlignment="1" applyProtection="1">
      <alignment horizontal="left"/>
      <protection locked="0"/>
    </xf>
    <xf numFmtId="0" fontId="107" fillId="0" borderId="10" xfId="0" applyFont="1" applyBorder="1" applyAlignment="1" applyProtection="1">
      <alignment horizontal="center" vertical="center" wrapText="1"/>
      <protection hidden="1"/>
    </xf>
    <xf numFmtId="0" fontId="107" fillId="0" borderId="10" xfId="0" applyFont="1" applyBorder="1" applyAlignment="1" applyProtection="1">
      <alignment horizontal="center" vertical="center"/>
      <protection hidden="1"/>
    </xf>
    <xf numFmtId="0" fontId="87" fillId="0" borderId="17" xfId="0" applyFont="1" applyBorder="1" applyAlignment="1" applyProtection="1">
      <alignment horizontal="left" vertical="center"/>
      <protection hidden="1"/>
    </xf>
    <xf numFmtId="0" fontId="87" fillId="0" borderId="18" xfId="0" applyFont="1" applyBorder="1" applyAlignment="1" applyProtection="1">
      <alignment horizontal="left" vertical="center"/>
      <protection hidden="1"/>
    </xf>
    <xf numFmtId="0" fontId="87" fillId="0" borderId="19" xfId="0" applyFont="1" applyBorder="1" applyAlignment="1" applyProtection="1">
      <alignment horizontal="left" vertical="center"/>
      <protection hidden="1"/>
    </xf>
    <xf numFmtId="0" fontId="87" fillId="0" borderId="26" xfId="0" applyFont="1" applyBorder="1" applyAlignment="1" applyProtection="1">
      <alignment horizontal="left" vertical="center"/>
      <protection hidden="1"/>
    </xf>
    <xf numFmtId="0" fontId="87" fillId="0" borderId="0" xfId="0" applyFont="1" applyBorder="1" applyAlignment="1" applyProtection="1">
      <alignment horizontal="left" vertical="center"/>
      <protection hidden="1"/>
    </xf>
    <xf numFmtId="0" fontId="87" fillId="0" borderId="13" xfId="0" applyFont="1" applyBorder="1" applyAlignment="1" applyProtection="1">
      <alignment horizontal="left" vertical="center"/>
      <protection hidden="1"/>
    </xf>
    <xf numFmtId="0" fontId="103" fillId="0" borderId="0" xfId="0" applyFont="1" applyAlignment="1" applyProtection="1">
      <alignment horizontal="center" vertical="center"/>
      <protection hidden="1"/>
    </xf>
    <xf numFmtId="0" fontId="87" fillId="0" borderId="23" xfId="0" applyFont="1" applyBorder="1" applyAlignment="1" applyProtection="1">
      <alignment horizontal="left" vertical="center"/>
      <protection hidden="1"/>
    </xf>
    <xf numFmtId="0" fontId="87" fillId="0" borderId="24" xfId="0" applyFont="1" applyBorder="1" applyAlignment="1" applyProtection="1">
      <alignment horizontal="left" vertical="center"/>
      <protection hidden="1"/>
    </xf>
    <xf numFmtId="0" fontId="79" fillId="0" borderId="25" xfId="0" applyFont="1" applyBorder="1" applyAlignment="1" applyProtection="1">
      <alignment horizontal="left" vertical="center"/>
      <protection hidden="1"/>
    </xf>
    <xf numFmtId="0" fontId="79" fillId="0" borderId="22" xfId="0" applyFont="1" applyBorder="1" applyAlignment="1" applyProtection="1">
      <alignment horizontal="left" vertical="center"/>
      <protection hidden="1"/>
    </xf>
    <xf numFmtId="49" fontId="84" fillId="0" borderId="10" xfId="0" applyNumberFormat="1" applyFont="1" applyBorder="1" applyAlignment="1" applyProtection="1">
      <alignment horizontal="left" vertical="center" wrapText="1"/>
      <protection hidden="1"/>
    </xf>
    <xf numFmtId="49" fontId="84" fillId="0" borderId="14" xfId="0" applyNumberFormat="1" applyFont="1" applyBorder="1" applyAlignment="1" applyProtection="1">
      <alignment horizontal="left" vertical="center" wrapText="1"/>
      <protection hidden="1"/>
    </xf>
    <xf numFmtId="49" fontId="84" fillId="0" borderId="21" xfId="0" applyNumberFormat="1" applyFont="1" applyBorder="1" applyAlignment="1" applyProtection="1">
      <alignment horizontal="left" vertical="center" wrapText="1"/>
      <protection hidden="1"/>
    </xf>
    <xf numFmtId="49" fontId="84" fillId="0" borderId="16" xfId="0" applyNumberFormat="1" applyFont="1" applyBorder="1" applyAlignment="1" applyProtection="1">
      <alignment horizontal="left" vertical="center" wrapText="1"/>
      <protection hidden="1"/>
    </xf>
    <xf numFmtId="0" fontId="82" fillId="0" borderId="0" xfId="0" applyFont="1" applyAlignment="1" applyProtection="1">
      <alignment horizontal="left" vertical="center" wrapText="1"/>
      <protection hidden="1"/>
    </xf>
    <xf numFmtId="0" fontId="95" fillId="0" borderId="10" xfId="0" applyFont="1" applyBorder="1" applyAlignment="1" applyProtection="1">
      <alignment horizontal="left" vertical="center" wrapText="1"/>
      <protection hidden="1"/>
    </xf>
    <xf numFmtId="0" fontId="95" fillId="0" borderId="10" xfId="0" applyFont="1" applyBorder="1" applyAlignment="1" applyProtection="1">
      <alignment horizontal="left" vertical="center"/>
      <protection hidden="1"/>
    </xf>
    <xf numFmtId="49" fontId="84" fillId="0" borderId="14" xfId="0" applyNumberFormat="1" applyFont="1" applyBorder="1" applyAlignment="1" applyProtection="1">
      <alignment horizontal="center" vertical="center"/>
      <protection hidden="1"/>
    </xf>
    <xf numFmtId="49" fontId="84" fillId="0" borderId="21" xfId="0" applyNumberFormat="1" applyFont="1" applyBorder="1" applyAlignment="1" applyProtection="1">
      <alignment horizontal="center" vertical="center"/>
      <protection hidden="1"/>
    </xf>
    <xf numFmtId="49" fontId="84" fillId="0" borderId="16" xfId="0" applyNumberFormat="1" applyFont="1" applyBorder="1" applyAlignment="1" applyProtection="1">
      <alignment horizontal="center" vertical="center"/>
      <protection hidden="1"/>
    </xf>
    <xf numFmtId="49" fontId="84" fillId="0" borderId="10" xfId="0" applyNumberFormat="1" applyFont="1" applyBorder="1" applyAlignment="1" applyProtection="1">
      <alignment horizontal="center" vertical="center"/>
      <protection hidden="1"/>
    </xf>
    <xf numFmtId="0" fontId="84" fillId="0" borderId="11" xfId="0" applyFont="1" applyBorder="1" applyAlignment="1" applyProtection="1">
      <alignment horizontal="center" vertical="center"/>
      <protection locked="0"/>
    </xf>
    <xf numFmtId="0" fontId="82" fillId="0" borderId="0" xfId="0" applyFont="1" applyBorder="1" applyAlignment="1" applyProtection="1">
      <alignment horizontal="left" vertical="center" wrapText="1"/>
      <protection hidden="1"/>
    </xf>
    <xf numFmtId="14" fontId="84" fillId="0" borderId="10" xfId="0" applyNumberFormat="1" applyFont="1" applyBorder="1" applyAlignment="1" applyProtection="1">
      <alignment horizontal="center" vertical="center"/>
      <protection hidden="1"/>
    </xf>
    <xf numFmtId="0" fontId="84" fillId="0" borderId="0" xfId="0" applyFont="1" applyBorder="1" applyAlignment="1" applyProtection="1">
      <alignment horizontal="left" vertical="center"/>
      <protection hidden="1"/>
    </xf>
    <xf numFmtId="0" fontId="108" fillId="0" borderId="0" xfId="0" applyFont="1" applyAlignment="1" applyProtection="1">
      <alignment horizontal="left" vertical="center"/>
      <protection hidden="1"/>
    </xf>
    <xf numFmtId="0" fontId="79" fillId="0" borderId="14" xfId="0" applyFont="1" applyBorder="1" applyAlignment="1" applyProtection="1">
      <alignment horizontal="center" vertical="center"/>
      <protection locked="0"/>
    </xf>
    <xf numFmtId="0" fontId="79" fillId="0" borderId="16" xfId="0" applyFont="1" applyBorder="1" applyAlignment="1" applyProtection="1">
      <alignment horizontal="center" vertical="center"/>
      <protection locked="0"/>
    </xf>
    <xf numFmtId="0" fontId="79" fillId="0" borderId="0" xfId="0" applyFont="1" applyBorder="1" applyAlignment="1" applyProtection="1">
      <alignment horizontal="left" vertical="center"/>
      <protection hidden="1"/>
    </xf>
    <xf numFmtId="0" fontId="79" fillId="0" borderId="13" xfId="0" applyFont="1" applyBorder="1" applyAlignment="1" applyProtection="1">
      <alignment horizontal="left" vertical="center"/>
      <protection hidden="1"/>
    </xf>
    <xf numFmtId="0" fontId="80" fillId="0" borderId="0" xfId="0" applyFont="1" applyBorder="1" applyAlignment="1" applyProtection="1">
      <alignment horizontal="justify" vertical="top" wrapText="1"/>
      <protection hidden="1"/>
    </xf>
    <xf numFmtId="0" fontId="91" fillId="0" borderId="0" xfId="0" applyFont="1" applyBorder="1" applyAlignment="1" applyProtection="1">
      <alignment horizontal="right"/>
      <protection hidden="1"/>
    </xf>
    <xf numFmtId="0" fontId="87" fillId="0" borderId="0" xfId="0" applyFont="1" applyBorder="1" applyAlignment="1" applyProtection="1">
      <alignment horizontal="left" vertical="top" wrapText="1"/>
      <protection locked="0"/>
    </xf>
    <xf numFmtId="0" fontId="79" fillId="0" borderId="20" xfId="0" applyFont="1" applyBorder="1" applyAlignment="1">
      <alignment horizontal="center" vertical="center"/>
    </xf>
    <xf numFmtId="0" fontId="86" fillId="0" borderId="27" xfId="0" applyFont="1" applyBorder="1" applyAlignment="1" applyProtection="1">
      <alignment horizontal="center" vertical="top"/>
      <protection hidden="1"/>
    </xf>
    <xf numFmtId="0" fontId="103" fillId="0" borderId="0" xfId="0" applyFont="1" applyBorder="1" applyAlignment="1" applyProtection="1">
      <alignment horizontal="center" vertical="center" wrapText="1"/>
      <protection hidden="1"/>
    </xf>
    <xf numFmtId="0" fontId="82" fillId="0" borderId="0" xfId="0" applyFont="1" applyBorder="1" applyAlignment="1" applyProtection="1">
      <alignment horizontal="justify" vertical="top" wrapText="1"/>
      <protection hidden="1"/>
    </xf>
    <xf numFmtId="49" fontId="100" fillId="0" borderId="0" xfId="0" applyNumberFormat="1" applyFont="1" applyAlignment="1" applyProtection="1">
      <alignment horizontal="left" vertical="top" wrapText="1"/>
      <protection hidden="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28575</xdr:rowOff>
    </xdr:from>
    <xdr:to>
      <xdr:col>8</xdr:col>
      <xdr:colOff>962025</xdr:colOff>
      <xdr:row>1</xdr:row>
      <xdr:rowOff>990600</xdr:rowOff>
    </xdr:to>
    <xdr:pic>
      <xdr:nvPicPr>
        <xdr:cNvPr id="1" name="Obraz 8"/>
        <xdr:cNvPicPr preferRelativeResize="1">
          <a:picLocks noChangeAspect="1"/>
        </xdr:cNvPicPr>
      </xdr:nvPicPr>
      <xdr:blipFill>
        <a:blip r:embed="rId1"/>
        <a:stretch>
          <a:fillRect/>
        </a:stretch>
      </xdr:blipFill>
      <xdr:spPr>
        <a:xfrm>
          <a:off x="238125" y="123825"/>
          <a:ext cx="7362825" cy="962025"/>
        </a:xfrm>
        <a:prstGeom prst="rect">
          <a:avLst/>
        </a:prstGeom>
        <a:noFill/>
        <a:ln w="9525" cmpd="sng">
          <a:noFill/>
        </a:ln>
      </xdr:spPr>
    </xdr:pic>
    <xdr:clientData/>
  </xdr:twoCellAnchor>
  <xdr:twoCellAnchor editAs="oneCell">
    <xdr:from>
      <xdr:col>1</xdr:col>
      <xdr:colOff>0</xdr:colOff>
      <xdr:row>139</xdr:row>
      <xdr:rowOff>19050</xdr:rowOff>
    </xdr:from>
    <xdr:to>
      <xdr:col>8</xdr:col>
      <xdr:colOff>942975</xdr:colOff>
      <xdr:row>139</xdr:row>
      <xdr:rowOff>981075</xdr:rowOff>
    </xdr:to>
    <xdr:pic>
      <xdr:nvPicPr>
        <xdr:cNvPr id="2" name="Obraz 7"/>
        <xdr:cNvPicPr preferRelativeResize="1">
          <a:picLocks noChangeAspect="1"/>
        </xdr:cNvPicPr>
      </xdr:nvPicPr>
      <xdr:blipFill>
        <a:blip r:embed="rId2"/>
        <a:stretch>
          <a:fillRect/>
        </a:stretch>
      </xdr:blipFill>
      <xdr:spPr>
        <a:xfrm>
          <a:off x="238125" y="22964775"/>
          <a:ext cx="7343775"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666750</xdr:colOff>
      <xdr:row>1</xdr:row>
      <xdr:rowOff>0</xdr:rowOff>
    </xdr:from>
    <xdr:to>
      <xdr:col>11</xdr:col>
      <xdr:colOff>1333500</xdr:colOff>
      <xdr:row>2</xdr:row>
      <xdr:rowOff>19050</xdr:rowOff>
    </xdr:to>
    <xdr:pic>
      <xdr:nvPicPr>
        <xdr:cNvPr id="1" name="Obraz 3" descr="PZU-logo-2012.JPG"/>
        <xdr:cNvPicPr preferRelativeResize="1">
          <a:picLocks noChangeAspect="1"/>
        </xdr:cNvPicPr>
      </xdr:nvPicPr>
      <xdr:blipFill>
        <a:blip r:embed="rId1"/>
        <a:stretch>
          <a:fillRect/>
        </a:stretch>
      </xdr:blipFill>
      <xdr:spPr>
        <a:xfrm>
          <a:off x="7429500" y="95250"/>
          <a:ext cx="666750" cy="533400"/>
        </a:xfrm>
        <a:prstGeom prst="rect">
          <a:avLst/>
        </a:prstGeom>
        <a:noFill/>
        <a:ln w="9525" cmpd="sng">
          <a:noFill/>
        </a:ln>
      </xdr:spPr>
    </xdr:pic>
    <xdr:clientData/>
  </xdr:twoCellAnchor>
  <xdr:twoCellAnchor editAs="oneCell">
    <xdr:from>
      <xdr:col>11</xdr:col>
      <xdr:colOff>666750</xdr:colOff>
      <xdr:row>43</xdr:row>
      <xdr:rowOff>0</xdr:rowOff>
    </xdr:from>
    <xdr:to>
      <xdr:col>11</xdr:col>
      <xdr:colOff>1333500</xdr:colOff>
      <xdr:row>44</xdr:row>
      <xdr:rowOff>19050</xdr:rowOff>
    </xdr:to>
    <xdr:pic>
      <xdr:nvPicPr>
        <xdr:cNvPr id="2" name="Obraz 3" descr="PZU-logo-2012.JPG"/>
        <xdr:cNvPicPr preferRelativeResize="1">
          <a:picLocks noChangeAspect="1"/>
        </xdr:cNvPicPr>
      </xdr:nvPicPr>
      <xdr:blipFill>
        <a:blip r:embed="rId1"/>
        <a:stretch>
          <a:fillRect/>
        </a:stretch>
      </xdr:blipFill>
      <xdr:spPr>
        <a:xfrm>
          <a:off x="7429500" y="9906000"/>
          <a:ext cx="666750"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0</xdr:colOff>
      <xdr:row>1</xdr:row>
      <xdr:rowOff>9525</xdr:rowOff>
    </xdr:to>
    <xdr:pic>
      <xdr:nvPicPr>
        <xdr:cNvPr id="1"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2"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3"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4"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5"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6"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7"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8" name="Obraz 8"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1</xdr:col>
      <xdr:colOff>0</xdr:colOff>
      <xdr:row>0</xdr:row>
      <xdr:rowOff>0</xdr:rowOff>
    </xdr:from>
    <xdr:to>
      <xdr:col>1</xdr:col>
      <xdr:colOff>0</xdr:colOff>
      <xdr:row>1</xdr:row>
      <xdr:rowOff>9525</xdr:rowOff>
    </xdr:to>
    <xdr:pic>
      <xdr:nvPicPr>
        <xdr:cNvPr id="9" name="Obraz 8" descr="logo-slip.jpg"/>
        <xdr:cNvPicPr preferRelativeResize="1">
          <a:picLocks noChangeAspect="1"/>
        </xdr:cNvPicPr>
      </xdr:nvPicPr>
      <xdr:blipFill>
        <a:blip r:embed="rId1"/>
        <a:stretch>
          <a:fillRect/>
        </a:stretch>
      </xdr:blipFill>
      <xdr:spPr>
        <a:xfrm>
          <a:off x="276225" y="0"/>
          <a:ext cx="0" cy="104775"/>
        </a:xfrm>
        <a:prstGeom prst="rect">
          <a:avLst/>
        </a:prstGeom>
        <a:noFill/>
        <a:ln w="9525" cmpd="sng">
          <a:noFill/>
        </a:ln>
      </xdr:spPr>
    </xdr:pic>
    <xdr:clientData/>
  </xdr:twoCellAnchor>
  <xdr:twoCellAnchor editAs="oneCell">
    <xdr:from>
      <xdr:col>1</xdr:col>
      <xdr:colOff>0</xdr:colOff>
      <xdr:row>0</xdr:row>
      <xdr:rowOff>9525</xdr:rowOff>
    </xdr:from>
    <xdr:to>
      <xdr:col>1</xdr:col>
      <xdr:colOff>0</xdr:colOff>
      <xdr:row>1</xdr:row>
      <xdr:rowOff>85725</xdr:rowOff>
    </xdr:to>
    <xdr:pic>
      <xdr:nvPicPr>
        <xdr:cNvPr id="10" name="Obraz 10" descr="logo-slip.jpg"/>
        <xdr:cNvPicPr preferRelativeResize="1">
          <a:picLocks noChangeAspect="1"/>
        </xdr:cNvPicPr>
      </xdr:nvPicPr>
      <xdr:blipFill>
        <a:blip r:embed="rId1"/>
        <a:stretch>
          <a:fillRect/>
        </a:stretch>
      </xdr:blipFill>
      <xdr:spPr>
        <a:xfrm>
          <a:off x="276225" y="9525"/>
          <a:ext cx="0" cy="171450"/>
        </a:xfrm>
        <a:prstGeom prst="rect">
          <a:avLst/>
        </a:prstGeom>
        <a:noFill/>
        <a:ln w="9525" cmpd="sng">
          <a:noFill/>
        </a:ln>
      </xdr:spPr>
    </xdr:pic>
    <xdr:clientData/>
  </xdr:twoCellAnchor>
  <xdr:twoCellAnchor editAs="oneCell">
    <xdr:from>
      <xdr:col>8</xdr:col>
      <xdr:colOff>2000250</xdr:colOff>
      <xdr:row>1</xdr:row>
      <xdr:rowOff>0</xdr:rowOff>
    </xdr:from>
    <xdr:to>
      <xdr:col>8</xdr:col>
      <xdr:colOff>2000250</xdr:colOff>
      <xdr:row>2</xdr:row>
      <xdr:rowOff>142875</xdr:rowOff>
    </xdr:to>
    <xdr:pic>
      <xdr:nvPicPr>
        <xdr:cNvPr id="11" name="Obraz 3" descr="PZU-logo-2012.JPG"/>
        <xdr:cNvPicPr preferRelativeResize="1">
          <a:picLocks noChangeAspect="1"/>
        </xdr:cNvPicPr>
      </xdr:nvPicPr>
      <xdr:blipFill>
        <a:blip r:embed="rId2"/>
        <a:stretch>
          <a:fillRect/>
        </a:stretch>
      </xdr:blipFill>
      <xdr:spPr>
        <a:xfrm>
          <a:off x="7362825" y="95250"/>
          <a:ext cx="0" cy="533400"/>
        </a:xfrm>
        <a:prstGeom prst="rect">
          <a:avLst/>
        </a:prstGeom>
        <a:noFill/>
        <a:ln w="9525" cmpd="sng">
          <a:noFill/>
        </a:ln>
      </xdr:spPr>
    </xdr:pic>
    <xdr:clientData/>
  </xdr:twoCellAnchor>
  <xdr:twoCellAnchor editAs="oneCell">
    <xdr:from>
      <xdr:col>1</xdr:col>
      <xdr:colOff>0</xdr:colOff>
      <xdr:row>29</xdr:row>
      <xdr:rowOff>9525</xdr:rowOff>
    </xdr:from>
    <xdr:to>
      <xdr:col>1</xdr:col>
      <xdr:colOff>0</xdr:colOff>
      <xdr:row>30</xdr:row>
      <xdr:rowOff>85725</xdr:rowOff>
    </xdr:to>
    <xdr:pic>
      <xdr:nvPicPr>
        <xdr:cNvPr id="12" name="Obraz 8" descr="logo-slip.jpg"/>
        <xdr:cNvPicPr preferRelativeResize="1">
          <a:picLocks noChangeAspect="1"/>
        </xdr:cNvPicPr>
      </xdr:nvPicPr>
      <xdr:blipFill>
        <a:blip r:embed="rId1"/>
        <a:stretch>
          <a:fillRect/>
        </a:stretch>
      </xdr:blipFill>
      <xdr:spPr>
        <a:xfrm>
          <a:off x="276225" y="9734550"/>
          <a:ext cx="0" cy="171450"/>
        </a:xfrm>
        <a:prstGeom prst="rect">
          <a:avLst/>
        </a:prstGeom>
        <a:noFill/>
        <a:ln w="9525" cmpd="sng">
          <a:noFill/>
        </a:ln>
      </xdr:spPr>
    </xdr:pic>
    <xdr:clientData/>
  </xdr:twoCellAnchor>
  <xdr:twoCellAnchor editAs="oneCell">
    <xdr:from>
      <xdr:col>8</xdr:col>
      <xdr:colOff>2009775</xdr:colOff>
      <xdr:row>81</xdr:row>
      <xdr:rowOff>0</xdr:rowOff>
    </xdr:from>
    <xdr:to>
      <xdr:col>8</xdr:col>
      <xdr:colOff>2009775</xdr:colOff>
      <xdr:row>82</xdr:row>
      <xdr:rowOff>438150</xdr:rowOff>
    </xdr:to>
    <xdr:pic>
      <xdr:nvPicPr>
        <xdr:cNvPr id="13" name="Obraz 3" descr="PZU-logo-2012.JPG"/>
        <xdr:cNvPicPr preferRelativeResize="1">
          <a:picLocks noChangeAspect="1"/>
        </xdr:cNvPicPr>
      </xdr:nvPicPr>
      <xdr:blipFill>
        <a:blip r:embed="rId2"/>
        <a:stretch>
          <a:fillRect/>
        </a:stretch>
      </xdr:blipFill>
      <xdr:spPr>
        <a:xfrm>
          <a:off x="7372350" y="26965275"/>
          <a:ext cx="0" cy="533400"/>
        </a:xfrm>
        <a:prstGeom prst="rect">
          <a:avLst/>
        </a:prstGeom>
        <a:noFill/>
        <a:ln w="9525" cmpd="sng">
          <a:noFill/>
        </a:ln>
      </xdr:spPr>
    </xdr:pic>
    <xdr:clientData/>
  </xdr:twoCellAnchor>
  <xdr:twoCellAnchor editAs="oneCell">
    <xdr:from>
      <xdr:col>8</xdr:col>
      <xdr:colOff>2000250</xdr:colOff>
      <xdr:row>1</xdr:row>
      <xdr:rowOff>9525</xdr:rowOff>
    </xdr:from>
    <xdr:to>
      <xdr:col>8</xdr:col>
      <xdr:colOff>2667000</xdr:colOff>
      <xdr:row>2</xdr:row>
      <xdr:rowOff>152400</xdr:rowOff>
    </xdr:to>
    <xdr:pic>
      <xdr:nvPicPr>
        <xdr:cNvPr id="14" name="Obraz 3" descr="PZU-logo-2012.JPG"/>
        <xdr:cNvPicPr preferRelativeResize="1">
          <a:picLocks noChangeAspect="1"/>
        </xdr:cNvPicPr>
      </xdr:nvPicPr>
      <xdr:blipFill>
        <a:blip r:embed="rId2"/>
        <a:stretch>
          <a:fillRect/>
        </a:stretch>
      </xdr:blipFill>
      <xdr:spPr>
        <a:xfrm>
          <a:off x="7362825" y="104775"/>
          <a:ext cx="666750" cy="533400"/>
        </a:xfrm>
        <a:prstGeom prst="rect">
          <a:avLst/>
        </a:prstGeom>
        <a:noFill/>
        <a:ln w="9525" cmpd="sng">
          <a:noFill/>
        </a:ln>
      </xdr:spPr>
    </xdr:pic>
    <xdr:clientData/>
  </xdr:twoCellAnchor>
  <xdr:twoCellAnchor editAs="oneCell">
    <xdr:from>
      <xdr:col>8</xdr:col>
      <xdr:colOff>2000250</xdr:colOff>
      <xdr:row>30</xdr:row>
      <xdr:rowOff>9525</xdr:rowOff>
    </xdr:from>
    <xdr:to>
      <xdr:col>8</xdr:col>
      <xdr:colOff>2667000</xdr:colOff>
      <xdr:row>31</xdr:row>
      <xdr:rowOff>28575</xdr:rowOff>
    </xdr:to>
    <xdr:pic>
      <xdr:nvPicPr>
        <xdr:cNvPr id="15" name="Obraz 3" descr="PZU-logo-2012.JPG"/>
        <xdr:cNvPicPr preferRelativeResize="1">
          <a:picLocks noChangeAspect="1"/>
        </xdr:cNvPicPr>
      </xdr:nvPicPr>
      <xdr:blipFill>
        <a:blip r:embed="rId2"/>
        <a:stretch>
          <a:fillRect/>
        </a:stretch>
      </xdr:blipFill>
      <xdr:spPr>
        <a:xfrm>
          <a:off x="7362825" y="9829800"/>
          <a:ext cx="666750" cy="533400"/>
        </a:xfrm>
        <a:prstGeom prst="rect">
          <a:avLst/>
        </a:prstGeom>
        <a:noFill/>
        <a:ln w="9525" cmpd="sng">
          <a:noFill/>
        </a:ln>
      </xdr:spPr>
    </xdr:pic>
    <xdr:clientData/>
  </xdr:twoCellAnchor>
  <xdr:twoCellAnchor editAs="oneCell">
    <xdr:from>
      <xdr:col>1</xdr:col>
      <xdr:colOff>0</xdr:colOff>
      <xdr:row>53</xdr:row>
      <xdr:rowOff>9525</xdr:rowOff>
    </xdr:from>
    <xdr:to>
      <xdr:col>1</xdr:col>
      <xdr:colOff>0</xdr:colOff>
      <xdr:row>54</xdr:row>
      <xdr:rowOff>85725</xdr:rowOff>
    </xdr:to>
    <xdr:pic>
      <xdr:nvPicPr>
        <xdr:cNvPr id="16" name="Obraz 8" descr="logo-slip.jpg"/>
        <xdr:cNvPicPr preferRelativeResize="1">
          <a:picLocks noChangeAspect="1"/>
        </xdr:cNvPicPr>
      </xdr:nvPicPr>
      <xdr:blipFill>
        <a:blip r:embed="rId1"/>
        <a:stretch>
          <a:fillRect/>
        </a:stretch>
      </xdr:blipFill>
      <xdr:spPr>
        <a:xfrm>
          <a:off x="276225" y="19030950"/>
          <a:ext cx="0" cy="171450"/>
        </a:xfrm>
        <a:prstGeom prst="rect">
          <a:avLst/>
        </a:prstGeom>
        <a:noFill/>
        <a:ln w="9525" cmpd="sng">
          <a:noFill/>
        </a:ln>
      </xdr:spPr>
    </xdr:pic>
    <xdr:clientData/>
  </xdr:twoCellAnchor>
  <xdr:twoCellAnchor editAs="oneCell">
    <xdr:from>
      <xdr:col>8</xdr:col>
      <xdr:colOff>2000250</xdr:colOff>
      <xdr:row>54</xdr:row>
      <xdr:rowOff>9525</xdr:rowOff>
    </xdr:from>
    <xdr:to>
      <xdr:col>8</xdr:col>
      <xdr:colOff>2667000</xdr:colOff>
      <xdr:row>55</xdr:row>
      <xdr:rowOff>28575</xdr:rowOff>
    </xdr:to>
    <xdr:pic>
      <xdr:nvPicPr>
        <xdr:cNvPr id="17" name="Obraz 3" descr="PZU-logo-2012.JPG"/>
        <xdr:cNvPicPr preferRelativeResize="1">
          <a:picLocks noChangeAspect="1"/>
        </xdr:cNvPicPr>
      </xdr:nvPicPr>
      <xdr:blipFill>
        <a:blip r:embed="rId2"/>
        <a:stretch>
          <a:fillRect/>
        </a:stretch>
      </xdr:blipFill>
      <xdr:spPr>
        <a:xfrm>
          <a:off x="7362825" y="19126200"/>
          <a:ext cx="66675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usz1"/>
  <dimension ref="A2:J192"/>
  <sheetViews>
    <sheetView showGridLines="0" showRowColHeaders="0" tabSelected="1" workbookViewId="0" topLeftCell="A1">
      <selection activeCell="C9" sqref="C9:I9"/>
    </sheetView>
  </sheetViews>
  <sheetFormatPr defaultColWidth="0" defaultRowHeight="14.25" zeroHeight="1"/>
  <cols>
    <col min="1" max="1" width="2.5" style="1" customWidth="1"/>
    <col min="2" max="2" width="6.59765625" style="1" customWidth="1"/>
    <col min="3" max="3" width="12.8984375" style="1" customWidth="1"/>
    <col min="4" max="4" width="6.3984375" style="1" customWidth="1"/>
    <col min="5" max="5" width="11.8984375" style="1" customWidth="1"/>
    <col min="6" max="6" width="8.59765625" style="1" customWidth="1"/>
    <col min="7" max="7" width="10.59765625" style="1" customWidth="1"/>
    <col min="8" max="8" width="10.19921875" style="1" customWidth="1"/>
    <col min="9" max="9" width="10.8984375" style="1" customWidth="1"/>
    <col min="10" max="10" width="2.5" style="1" customWidth="1"/>
    <col min="11" max="16384" width="9" style="1" hidden="1" customWidth="1"/>
  </cols>
  <sheetData>
    <row r="1" ht="7.5" customHeight="1"/>
    <row r="2" spans="4:5" s="6" customFormat="1" ht="78.75" customHeight="1">
      <c r="D2" s="7"/>
      <c r="E2" s="8"/>
    </row>
    <row r="3" s="6" customFormat="1" ht="7.5" customHeight="1"/>
    <row r="4" spans="2:9" s="78" customFormat="1" ht="36" customHeight="1">
      <c r="B4" s="190" t="s">
        <v>238</v>
      </c>
      <c r="C4" s="190"/>
      <c r="D4" s="190"/>
      <c r="E4" s="190"/>
      <c r="F4" s="190"/>
      <c r="G4" s="190"/>
      <c r="H4" s="190"/>
      <c r="I4" s="190"/>
    </row>
    <row r="5" s="78" customFormat="1" ht="6" customHeight="1"/>
    <row r="6" spans="1:10" s="129" customFormat="1" ht="12.75" customHeight="1">
      <c r="A6" s="127"/>
      <c r="B6" s="191" t="s">
        <v>236</v>
      </c>
      <c r="C6" s="192"/>
      <c r="D6" s="192"/>
      <c r="E6" s="192"/>
      <c r="F6" s="192"/>
      <c r="G6" s="192"/>
      <c r="H6" s="192"/>
      <c r="I6" s="192"/>
      <c r="J6" s="128"/>
    </row>
    <row r="7" s="129" customFormat="1" ht="6" customHeight="1"/>
    <row r="8" spans="2:9" s="129" customFormat="1" ht="12.75" customHeight="1">
      <c r="B8" s="193" t="s">
        <v>239</v>
      </c>
      <c r="C8" s="194"/>
      <c r="D8" s="194"/>
      <c r="E8" s="194"/>
      <c r="F8" s="194"/>
      <c r="G8" s="194"/>
      <c r="H8" s="194"/>
      <c r="I8" s="194"/>
    </row>
    <row r="9" spans="2:9" s="129" customFormat="1" ht="27" customHeight="1">
      <c r="B9" s="95" t="s">
        <v>208</v>
      </c>
      <c r="C9" s="184"/>
      <c r="D9" s="185"/>
      <c r="E9" s="185"/>
      <c r="F9" s="185"/>
      <c r="G9" s="185"/>
      <c r="H9" s="185"/>
      <c r="I9" s="186"/>
    </row>
    <row r="10" spans="2:9" s="129" customFormat="1" ht="27" customHeight="1">
      <c r="B10" s="95" t="s">
        <v>0</v>
      </c>
      <c r="C10" s="171"/>
      <c r="D10" s="171"/>
      <c r="E10" s="171"/>
      <c r="F10" s="171"/>
      <c r="G10" s="171"/>
      <c r="H10" s="171"/>
      <c r="I10" s="171"/>
    </row>
    <row r="11" spans="2:9" s="129" customFormat="1" ht="27" customHeight="1">
      <c r="B11" s="120" t="s">
        <v>231</v>
      </c>
      <c r="C11" s="184"/>
      <c r="D11" s="185"/>
      <c r="E11" s="185"/>
      <c r="F11" s="185"/>
      <c r="G11" s="185"/>
      <c r="H11" s="185"/>
      <c r="I11" s="186"/>
    </row>
    <row r="12" spans="2:9" s="129" customFormat="1" ht="27" customHeight="1">
      <c r="B12" s="96" t="s">
        <v>1</v>
      </c>
      <c r="C12" s="98"/>
      <c r="D12" s="96" t="s">
        <v>2</v>
      </c>
      <c r="E12" s="98"/>
      <c r="F12" s="195" t="s">
        <v>4</v>
      </c>
      <c r="G12" s="197"/>
      <c r="H12" s="198"/>
      <c r="I12" s="199"/>
    </row>
    <row r="13" spans="2:9" s="129" customFormat="1" ht="13.5" customHeight="1">
      <c r="B13" s="96" t="s">
        <v>13</v>
      </c>
      <c r="C13" s="97"/>
      <c r="D13" s="96" t="s">
        <v>3</v>
      </c>
      <c r="E13" s="97"/>
      <c r="F13" s="196"/>
      <c r="G13" s="200"/>
      <c r="H13" s="201"/>
      <c r="I13" s="202"/>
    </row>
    <row r="14" spans="1:10" s="153" customFormat="1" ht="6" customHeight="1">
      <c r="A14" s="152"/>
      <c r="J14" s="154"/>
    </row>
    <row r="15" spans="1:10" s="84" customFormat="1" ht="12.75" customHeight="1">
      <c r="A15" s="155"/>
      <c r="B15" s="269" t="s">
        <v>259</v>
      </c>
      <c r="C15" s="194"/>
      <c r="D15" s="194"/>
      <c r="E15" s="194"/>
      <c r="F15" s="194"/>
      <c r="G15" s="194"/>
      <c r="H15" s="194"/>
      <c r="I15" s="194"/>
      <c r="J15" s="156"/>
    </row>
    <row r="16" spans="1:10" s="84" customFormat="1" ht="23.25" customHeight="1">
      <c r="A16" s="93"/>
      <c r="B16" s="149" t="s">
        <v>260</v>
      </c>
      <c r="C16" s="171"/>
      <c r="D16" s="171"/>
      <c r="E16" s="171"/>
      <c r="F16" s="171"/>
      <c r="G16" s="171"/>
      <c r="H16" s="171"/>
      <c r="I16" s="171"/>
      <c r="J16" s="94"/>
    </row>
    <row r="17" spans="1:10" s="84" customFormat="1" ht="12.75" customHeight="1">
      <c r="A17" s="93"/>
      <c r="B17" s="149" t="s">
        <v>214</v>
      </c>
      <c r="C17" s="171"/>
      <c r="D17" s="171"/>
      <c r="E17" s="171"/>
      <c r="F17" s="171"/>
      <c r="G17" s="171"/>
      <c r="H17" s="171"/>
      <c r="I17" s="171"/>
      <c r="J17" s="94"/>
    </row>
    <row r="18" spans="1:10" s="84" customFormat="1" ht="12.75" customHeight="1">
      <c r="A18" s="93"/>
      <c r="B18" s="150" t="s">
        <v>1</v>
      </c>
      <c r="C18" s="151"/>
      <c r="D18" s="150" t="s">
        <v>2</v>
      </c>
      <c r="E18" s="151"/>
      <c r="F18" s="150" t="s">
        <v>13</v>
      </c>
      <c r="G18" s="184"/>
      <c r="H18" s="185"/>
      <c r="I18" s="186"/>
      <c r="J18" s="94"/>
    </row>
    <row r="19" spans="1:10" s="84" customFormat="1" ht="6" customHeight="1">
      <c r="A19" s="155"/>
      <c r="J19" s="156"/>
    </row>
    <row r="20" spans="1:10" s="84" customFormat="1" ht="12.75" customHeight="1">
      <c r="A20" s="155"/>
      <c r="B20" s="269" t="s">
        <v>259</v>
      </c>
      <c r="C20" s="194"/>
      <c r="D20" s="194"/>
      <c r="E20" s="194"/>
      <c r="F20" s="194"/>
      <c r="G20" s="194"/>
      <c r="H20" s="194"/>
      <c r="I20" s="194"/>
      <c r="J20" s="156"/>
    </row>
    <row r="21" spans="1:10" s="84" customFormat="1" ht="23.25" customHeight="1">
      <c r="A21" s="93"/>
      <c r="B21" s="149" t="s">
        <v>260</v>
      </c>
      <c r="C21" s="171"/>
      <c r="D21" s="171"/>
      <c r="E21" s="171"/>
      <c r="F21" s="171"/>
      <c r="G21" s="171"/>
      <c r="H21" s="171"/>
      <c r="I21" s="171"/>
      <c r="J21" s="94"/>
    </row>
    <row r="22" spans="1:10" s="84" customFormat="1" ht="12.75" customHeight="1">
      <c r="A22" s="93"/>
      <c r="B22" s="149" t="s">
        <v>214</v>
      </c>
      <c r="C22" s="171"/>
      <c r="D22" s="171"/>
      <c r="E22" s="171"/>
      <c r="F22" s="171"/>
      <c r="G22" s="171"/>
      <c r="H22" s="171"/>
      <c r="I22" s="171"/>
      <c r="J22" s="94"/>
    </row>
    <row r="23" spans="1:10" s="84" customFormat="1" ht="12.75" customHeight="1">
      <c r="A23" s="93"/>
      <c r="B23" s="150" t="s">
        <v>1</v>
      </c>
      <c r="C23" s="151"/>
      <c r="D23" s="150" t="s">
        <v>2</v>
      </c>
      <c r="E23" s="151"/>
      <c r="F23" s="150" t="s">
        <v>13</v>
      </c>
      <c r="G23" s="184"/>
      <c r="H23" s="185"/>
      <c r="I23" s="186"/>
      <c r="J23" s="94"/>
    </row>
    <row r="24" spans="1:10" s="84" customFormat="1" ht="6" customHeight="1">
      <c r="A24" s="155"/>
      <c r="J24" s="156"/>
    </row>
    <row r="25" spans="1:10" s="84" customFormat="1" ht="12.75" customHeight="1">
      <c r="A25" s="155"/>
      <c r="B25" s="269" t="s">
        <v>259</v>
      </c>
      <c r="C25" s="194"/>
      <c r="D25" s="194"/>
      <c r="E25" s="194"/>
      <c r="F25" s="194"/>
      <c r="G25" s="194"/>
      <c r="H25" s="194"/>
      <c r="I25" s="194"/>
      <c r="J25" s="156"/>
    </row>
    <row r="26" spans="1:10" s="84" customFormat="1" ht="23.25" customHeight="1">
      <c r="A26" s="93"/>
      <c r="B26" s="149" t="s">
        <v>260</v>
      </c>
      <c r="C26" s="171"/>
      <c r="D26" s="171"/>
      <c r="E26" s="171"/>
      <c r="F26" s="171"/>
      <c r="G26" s="171"/>
      <c r="H26" s="171"/>
      <c r="I26" s="171"/>
      <c r="J26" s="94"/>
    </row>
    <row r="27" spans="1:10" s="84" customFormat="1" ht="12.75" customHeight="1">
      <c r="A27" s="93"/>
      <c r="B27" s="149" t="s">
        <v>214</v>
      </c>
      <c r="C27" s="171"/>
      <c r="D27" s="171"/>
      <c r="E27" s="171"/>
      <c r="F27" s="171"/>
      <c r="G27" s="171"/>
      <c r="H27" s="171"/>
      <c r="I27" s="171"/>
      <c r="J27" s="94"/>
    </row>
    <row r="28" spans="1:10" s="84" customFormat="1" ht="12.75" customHeight="1">
      <c r="A28" s="93"/>
      <c r="B28" s="150" t="s">
        <v>1</v>
      </c>
      <c r="C28" s="151"/>
      <c r="D28" s="150" t="s">
        <v>2</v>
      </c>
      <c r="E28" s="151"/>
      <c r="F28" s="150" t="s">
        <v>13</v>
      </c>
      <c r="G28" s="184"/>
      <c r="H28" s="185"/>
      <c r="I28" s="186"/>
      <c r="J28" s="94"/>
    </row>
    <row r="29" spans="1:10" s="84" customFormat="1" ht="6" customHeight="1">
      <c r="A29" s="155"/>
      <c r="J29" s="156"/>
    </row>
    <row r="30" spans="1:10" s="84" customFormat="1" ht="12.75" customHeight="1">
      <c r="A30" s="155"/>
      <c r="B30" s="269" t="s">
        <v>259</v>
      </c>
      <c r="C30" s="194"/>
      <c r="D30" s="194"/>
      <c r="E30" s="194"/>
      <c r="F30" s="194"/>
      <c r="G30" s="194"/>
      <c r="H30" s="194"/>
      <c r="I30" s="194"/>
      <c r="J30" s="156"/>
    </row>
    <row r="31" spans="1:10" s="84" customFormat="1" ht="23.25" customHeight="1">
      <c r="A31" s="93"/>
      <c r="B31" s="149" t="s">
        <v>260</v>
      </c>
      <c r="C31" s="171"/>
      <c r="D31" s="171"/>
      <c r="E31" s="171"/>
      <c r="F31" s="171"/>
      <c r="G31" s="171"/>
      <c r="H31" s="171"/>
      <c r="I31" s="171"/>
      <c r="J31" s="94"/>
    </row>
    <row r="32" spans="1:10" s="84" customFormat="1" ht="12.75" customHeight="1">
      <c r="A32" s="93"/>
      <c r="B32" s="149" t="s">
        <v>214</v>
      </c>
      <c r="C32" s="171"/>
      <c r="D32" s="171"/>
      <c r="E32" s="171"/>
      <c r="F32" s="171"/>
      <c r="G32" s="171"/>
      <c r="H32" s="171"/>
      <c r="I32" s="171"/>
      <c r="J32" s="94"/>
    </row>
    <row r="33" spans="1:10" s="84" customFormat="1" ht="12.75" customHeight="1">
      <c r="A33" s="93"/>
      <c r="B33" s="150" t="s">
        <v>1</v>
      </c>
      <c r="C33" s="151"/>
      <c r="D33" s="150" t="s">
        <v>2</v>
      </c>
      <c r="E33" s="151"/>
      <c r="F33" s="150" t="s">
        <v>13</v>
      </c>
      <c r="G33" s="184"/>
      <c r="H33" s="185"/>
      <c r="I33" s="186"/>
      <c r="J33" s="94"/>
    </row>
    <row r="34" spans="1:10" s="84" customFormat="1" ht="6" customHeight="1">
      <c r="A34" s="155"/>
      <c r="J34" s="156"/>
    </row>
    <row r="35" spans="1:10" s="84" customFormat="1" ht="12.75" customHeight="1">
      <c r="A35" s="155"/>
      <c r="B35" s="269" t="s">
        <v>259</v>
      </c>
      <c r="C35" s="194"/>
      <c r="D35" s="194"/>
      <c r="E35" s="194"/>
      <c r="F35" s="194"/>
      <c r="G35" s="194"/>
      <c r="H35" s="194"/>
      <c r="I35" s="194"/>
      <c r="J35" s="156"/>
    </row>
    <row r="36" spans="1:10" s="84" customFormat="1" ht="23.25" customHeight="1">
      <c r="A36" s="93"/>
      <c r="B36" s="149" t="s">
        <v>260</v>
      </c>
      <c r="C36" s="171"/>
      <c r="D36" s="171"/>
      <c r="E36" s="171"/>
      <c r="F36" s="171"/>
      <c r="G36" s="171"/>
      <c r="H36" s="171"/>
      <c r="I36" s="171"/>
      <c r="J36" s="94"/>
    </row>
    <row r="37" spans="1:10" s="84" customFormat="1" ht="12.75" customHeight="1">
      <c r="A37" s="93"/>
      <c r="B37" s="149" t="s">
        <v>214</v>
      </c>
      <c r="C37" s="171"/>
      <c r="D37" s="171"/>
      <c r="E37" s="171"/>
      <c r="F37" s="171"/>
      <c r="G37" s="171"/>
      <c r="H37" s="171"/>
      <c r="I37" s="171"/>
      <c r="J37" s="94"/>
    </row>
    <row r="38" spans="1:10" s="84" customFormat="1" ht="12.75" customHeight="1">
      <c r="A38" s="93"/>
      <c r="B38" s="150" t="s">
        <v>1</v>
      </c>
      <c r="C38" s="151"/>
      <c r="D38" s="150" t="s">
        <v>2</v>
      </c>
      <c r="E38" s="151"/>
      <c r="F38" s="150" t="s">
        <v>13</v>
      </c>
      <c r="G38" s="184"/>
      <c r="H38" s="185"/>
      <c r="I38" s="186"/>
      <c r="J38" s="94"/>
    </row>
    <row r="39" spans="1:10" s="104" customFormat="1" ht="6" customHeight="1">
      <c r="A39" s="130"/>
      <c r="J39" s="131"/>
    </row>
    <row r="40" spans="2:9" s="129" customFormat="1" ht="13.5" customHeight="1">
      <c r="B40" s="203" t="s">
        <v>211</v>
      </c>
      <c r="C40" s="203"/>
      <c r="D40" s="203"/>
      <c r="E40" s="203"/>
      <c r="F40" s="203"/>
      <c r="G40" s="204"/>
      <c r="H40" s="205"/>
      <c r="I40" s="206"/>
    </row>
    <row r="41" spans="2:9" s="129" customFormat="1" ht="12" customHeight="1">
      <c r="B41" s="207" t="s">
        <v>209</v>
      </c>
      <c r="C41" s="207"/>
      <c r="D41" s="207"/>
      <c r="E41" s="207"/>
      <c r="F41" s="207"/>
      <c r="G41" s="207"/>
      <c r="H41" s="207"/>
      <c r="I41" s="207"/>
    </row>
    <row r="42" spans="1:10" s="104" customFormat="1" ht="6" customHeight="1">
      <c r="A42" s="139"/>
      <c r="J42" s="140"/>
    </row>
    <row r="43" spans="7:10" s="153" customFormat="1" ht="45" customHeight="1">
      <c r="G43" s="270"/>
      <c r="H43" s="270"/>
      <c r="I43" s="270"/>
      <c r="J43" s="157"/>
    </row>
    <row r="44" spans="2:10" s="153" customFormat="1" ht="10.5" customHeight="1">
      <c r="B44" s="158"/>
      <c r="C44" s="158"/>
      <c r="E44" s="158"/>
      <c r="G44" s="271" t="s">
        <v>23</v>
      </c>
      <c r="H44" s="271"/>
      <c r="I44" s="271"/>
      <c r="J44" s="157"/>
    </row>
    <row r="45" spans="1:10" s="91" customFormat="1" ht="6" customHeight="1">
      <c r="A45" s="132"/>
      <c r="J45" s="133"/>
    </row>
    <row r="46" spans="1:10" s="129" customFormat="1" ht="12.75" customHeight="1">
      <c r="A46" s="127"/>
      <c r="B46" s="208" t="s">
        <v>212</v>
      </c>
      <c r="C46" s="209"/>
      <c r="D46" s="209"/>
      <c r="E46" s="209"/>
      <c r="F46" s="209"/>
      <c r="G46" s="209"/>
      <c r="H46" s="209"/>
      <c r="I46" s="209"/>
      <c r="J46" s="128"/>
    </row>
    <row r="47" spans="1:10" s="135" customFormat="1" ht="13.5" customHeight="1">
      <c r="A47" s="134"/>
      <c r="B47" s="187" t="s">
        <v>240</v>
      </c>
      <c r="C47" s="188"/>
      <c r="D47" s="188"/>
      <c r="E47" s="188"/>
      <c r="F47" s="188"/>
      <c r="G47" s="188"/>
      <c r="H47" s="189"/>
      <c r="I47" s="189"/>
      <c r="J47" s="133"/>
    </row>
    <row r="48" spans="1:9" s="129" customFormat="1" ht="21.75" customHeight="1">
      <c r="A48" s="127"/>
      <c r="B48" s="214" t="s">
        <v>225</v>
      </c>
      <c r="C48" s="215"/>
      <c r="D48" s="215"/>
      <c r="E48" s="215"/>
      <c r="F48" s="215"/>
      <c r="G48" s="215"/>
      <c r="H48" s="216"/>
      <c r="I48" s="70"/>
    </row>
    <row r="49" spans="1:10" s="129" customFormat="1" ht="27" customHeight="1">
      <c r="A49" s="127"/>
      <c r="B49" s="217" t="s">
        <v>226</v>
      </c>
      <c r="C49" s="218"/>
      <c r="D49" s="218"/>
      <c r="E49" s="219"/>
      <c r="F49" s="220"/>
      <c r="G49" s="220"/>
      <c r="H49" s="220"/>
      <c r="I49" s="221"/>
      <c r="J49" s="128"/>
    </row>
    <row r="50" spans="1:10" s="129" customFormat="1" ht="21.75" customHeight="1">
      <c r="A50" s="136"/>
      <c r="B50" s="211" t="s">
        <v>233</v>
      </c>
      <c r="C50" s="211"/>
      <c r="D50" s="211"/>
      <c r="E50" s="211"/>
      <c r="F50" s="211"/>
      <c r="G50" s="211"/>
      <c r="H50" s="211"/>
      <c r="I50" s="71" t="s">
        <v>203</v>
      </c>
      <c r="J50" s="137"/>
    </row>
    <row r="51" spans="1:10" s="129" customFormat="1" ht="13.5" customHeight="1" hidden="1">
      <c r="A51" s="136"/>
      <c r="B51" s="77"/>
      <c r="C51" s="95"/>
      <c r="D51" s="95"/>
      <c r="E51" s="95"/>
      <c r="F51" s="95"/>
      <c r="G51" s="95"/>
      <c r="H51" s="95"/>
      <c r="I51" s="124" t="s">
        <v>203</v>
      </c>
      <c r="J51" s="137"/>
    </row>
    <row r="52" spans="1:10" s="129" customFormat="1" ht="13.5" customHeight="1" hidden="1">
      <c r="A52" s="136"/>
      <c r="B52" s="77"/>
      <c r="C52" s="95"/>
      <c r="D52" s="95"/>
      <c r="E52" s="95"/>
      <c r="F52" s="95"/>
      <c r="G52" s="95"/>
      <c r="H52" s="95"/>
      <c r="I52" s="124" t="s">
        <v>16</v>
      </c>
      <c r="J52" s="137"/>
    </row>
    <row r="53" spans="1:10" s="129" customFormat="1" ht="13.5" customHeight="1" hidden="1">
      <c r="A53" s="136"/>
      <c r="B53" s="77"/>
      <c r="C53" s="95"/>
      <c r="D53" s="95"/>
      <c r="E53" s="95"/>
      <c r="F53" s="95"/>
      <c r="G53" s="95"/>
      <c r="H53" s="95"/>
      <c r="I53" s="124" t="s">
        <v>204</v>
      </c>
      <c r="J53" s="137"/>
    </row>
    <row r="54" spans="1:10" s="129" customFormat="1" ht="13.5" customHeight="1">
      <c r="A54" s="136"/>
      <c r="B54" s="159" t="s">
        <v>205</v>
      </c>
      <c r="C54" s="160"/>
      <c r="D54" s="160"/>
      <c r="E54" s="160"/>
      <c r="F54" s="160"/>
      <c r="G54" s="160"/>
      <c r="H54" s="160"/>
      <c r="I54" s="71" t="s">
        <v>203</v>
      </c>
      <c r="J54" s="137"/>
    </row>
    <row r="55" spans="1:10" s="129" customFormat="1" ht="13.5" customHeight="1" hidden="1">
      <c r="A55" s="136"/>
      <c r="B55" s="77"/>
      <c r="C55" s="95"/>
      <c r="D55" s="95"/>
      <c r="E55" s="95"/>
      <c r="F55" s="95"/>
      <c r="G55" s="95"/>
      <c r="H55" s="95"/>
      <c r="I55" s="124" t="s">
        <v>203</v>
      </c>
      <c r="J55" s="137"/>
    </row>
    <row r="56" spans="1:10" s="129" customFormat="1" ht="13.5" customHeight="1" hidden="1">
      <c r="A56" s="136"/>
      <c r="B56" s="77"/>
      <c r="C56" s="95"/>
      <c r="D56" s="95"/>
      <c r="E56" s="95"/>
      <c r="F56" s="95"/>
      <c r="G56" s="95"/>
      <c r="H56" s="95"/>
      <c r="I56" s="124" t="s">
        <v>16</v>
      </c>
      <c r="J56" s="137"/>
    </row>
    <row r="57" spans="1:10" s="129" customFormat="1" ht="13.5" customHeight="1" hidden="1">
      <c r="A57" s="136"/>
      <c r="B57" s="77"/>
      <c r="C57" s="95"/>
      <c r="D57" s="95"/>
      <c r="E57" s="95"/>
      <c r="F57" s="95"/>
      <c r="G57" s="95"/>
      <c r="H57" s="95"/>
      <c r="I57" s="124" t="s">
        <v>204</v>
      </c>
      <c r="J57" s="137"/>
    </row>
    <row r="58" spans="1:10" s="129" customFormat="1" ht="21.75" customHeight="1">
      <c r="A58" s="136"/>
      <c r="B58" s="159" t="s">
        <v>206</v>
      </c>
      <c r="C58" s="160"/>
      <c r="D58" s="160"/>
      <c r="E58" s="160"/>
      <c r="F58" s="160"/>
      <c r="G58" s="160"/>
      <c r="H58" s="160"/>
      <c r="I58" s="71" t="s">
        <v>203</v>
      </c>
      <c r="J58" s="137"/>
    </row>
    <row r="59" spans="1:10" s="129" customFormat="1" ht="13.5" customHeight="1" hidden="1">
      <c r="A59" s="136"/>
      <c r="B59" s="77"/>
      <c r="C59" s="95"/>
      <c r="D59" s="95"/>
      <c r="E59" s="95"/>
      <c r="F59" s="95"/>
      <c r="G59" s="95"/>
      <c r="H59" s="95"/>
      <c r="I59" s="124" t="s">
        <v>203</v>
      </c>
      <c r="J59" s="137"/>
    </row>
    <row r="60" spans="1:10" s="129" customFormat="1" ht="13.5" customHeight="1" hidden="1">
      <c r="A60" s="136"/>
      <c r="B60" s="77"/>
      <c r="C60" s="95"/>
      <c r="D60" s="95"/>
      <c r="E60" s="95"/>
      <c r="F60" s="95"/>
      <c r="G60" s="95"/>
      <c r="H60" s="95"/>
      <c r="I60" s="124" t="s">
        <v>16</v>
      </c>
      <c r="J60" s="137"/>
    </row>
    <row r="61" spans="1:10" s="129" customFormat="1" ht="13.5" customHeight="1" hidden="1">
      <c r="A61" s="136"/>
      <c r="B61" s="77"/>
      <c r="C61" s="95"/>
      <c r="D61" s="95"/>
      <c r="E61" s="95"/>
      <c r="F61" s="95"/>
      <c r="G61" s="95"/>
      <c r="H61" s="95"/>
      <c r="I61" s="124" t="s">
        <v>204</v>
      </c>
      <c r="J61" s="137"/>
    </row>
    <row r="62" spans="1:10" s="129" customFormat="1" ht="56.25" customHeight="1">
      <c r="A62" s="136"/>
      <c r="B62" s="210" t="s">
        <v>257</v>
      </c>
      <c r="C62" s="211"/>
      <c r="D62" s="211"/>
      <c r="E62" s="211"/>
      <c r="F62" s="211"/>
      <c r="G62" s="211"/>
      <c r="H62" s="211"/>
      <c r="I62" s="71" t="s">
        <v>203</v>
      </c>
      <c r="J62" s="137"/>
    </row>
    <row r="63" spans="1:10" s="129" customFormat="1" ht="13.5" customHeight="1" hidden="1">
      <c r="A63" s="136"/>
      <c r="B63" s="77"/>
      <c r="C63" s="95"/>
      <c r="D63" s="95"/>
      <c r="E63" s="95"/>
      <c r="F63" s="95"/>
      <c r="G63" s="95"/>
      <c r="H63" s="95"/>
      <c r="I63" s="124" t="s">
        <v>203</v>
      </c>
      <c r="J63" s="137"/>
    </row>
    <row r="64" spans="1:10" s="129" customFormat="1" ht="13.5" customHeight="1" hidden="1">
      <c r="A64" s="136"/>
      <c r="B64" s="77"/>
      <c r="C64" s="95"/>
      <c r="D64" s="95"/>
      <c r="E64" s="95"/>
      <c r="F64" s="95"/>
      <c r="G64" s="95"/>
      <c r="H64" s="95"/>
      <c r="I64" s="124" t="s">
        <v>16</v>
      </c>
      <c r="J64" s="137"/>
    </row>
    <row r="65" spans="1:10" s="129" customFormat="1" ht="13.5" customHeight="1" hidden="1">
      <c r="A65" s="136"/>
      <c r="B65" s="77"/>
      <c r="C65" s="95"/>
      <c r="D65" s="95"/>
      <c r="E65" s="95"/>
      <c r="F65" s="95"/>
      <c r="G65" s="95"/>
      <c r="H65" s="95"/>
      <c r="I65" s="124" t="s">
        <v>204</v>
      </c>
      <c r="J65" s="137"/>
    </row>
    <row r="66" spans="1:10" s="129" customFormat="1" ht="78" customHeight="1">
      <c r="A66" s="136"/>
      <c r="B66" s="212" t="s">
        <v>241</v>
      </c>
      <c r="C66" s="213"/>
      <c r="D66" s="213"/>
      <c r="E66" s="213"/>
      <c r="F66" s="213"/>
      <c r="G66" s="213"/>
      <c r="H66" s="213"/>
      <c r="I66" s="71" t="s">
        <v>203</v>
      </c>
      <c r="J66" s="137"/>
    </row>
    <row r="67" spans="1:10" s="129" customFormat="1" ht="13.5" customHeight="1" hidden="1">
      <c r="A67" s="136"/>
      <c r="B67" s="77"/>
      <c r="C67" s="95"/>
      <c r="D67" s="95"/>
      <c r="E67" s="95"/>
      <c r="F67" s="95"/>
      <c r="G67" s="95"/>
      <c r="H67" s="95"/>
      <c r="I67" s="124" t="s">
        <v>203</v>
      </c>
      <c r="J67" s="137"/>
    </row>
    <row r="68" spans="1:10" s="129" customFormat="1" ht="13.5" customHeight="1" hidden="1">
      <c r="A68" s="136"/>
      <c r="B68" s="77"/>
      <c r="C68" s="95"/>
      <c r="D68" s="95"/>
      <c r="E68" s="95"/>
      <c r="F68" s="95"/>
      <c r="G68" s="95"/>
      <c r="H68" s="95"/>
      <c r="I68" s="124" t="s">
        <v>16</v>
      </c>
      <c r="J68" s="137"/>
    </row>
    <row r="69" spans="1:10" s="129" customFormat="1" ht="13.5" customHeight="1" hidden="1">
      <c r="A69" s="136"/>
      <c r="B69" s="77"/>
      <c r="C69" s="95"/>
      <c r="D69" s="95"/>
      <c r="E69" s="95"/>
      <c r="F69" s="95"/>
      <c r="G69" s="95"/>
      <c r="H69" s="95"/>
      <c r="I69" s="124" t="s">
        <v>204</v>
      </c>
      <c r="J69" s="137"/>
    </row>
    <row r="70" spans="1:10" s="104" customFormat="1" ht="13.5" customHeight="1">
      <c r="A70" s="139"/>
      <c r="B70" s="210" t="s">
        <v>242</v>
      </c>
      <c r="C70" s="211"/>
      <c r="D70" s="211"/>
      <c r="E70" s="211"/>
      <c r="F70" s="211"/>
      <c r="G70" s="211"/>
      <c r="H70" s="211"/>
      <c r="I70" s="119" t="s">
        <v>203</v>
      </c>
      <c r="J70" s="102"/>
    </row>
    <row r="71" spans="1:10" s="104" customFormat="1" ht="14.25" customHeight="1" hidden="1">
      <c r="A71" s="139"/>
      <c r="B71" s="120"/>
      <c r="C71" s="120"/>
      <c r="D71" s="120"/>
      <c r="E71" s="120"/>
      <c r="F71" s="120"/>
      <c r="G71" s="120"/>
      <c r="H71" s="120"/>
      <c r="I71" s="121" t="s">
        <v>203</v>
      </c>
      <c r="J71" s="140"/>
    </row>
    <row r="72" spans="1:10" s="104" customFormat="1" ht="14.25" customHeight="1" hidden="1">
      <c r="A72" s="139"/>
      <c r="B72" s="120"/>
      <c r="C72" s="120"/>
      <c r="D72" s="120"/>
      <c r="E72" s="120"/>
      <c r="F72" s="120"/>
      <c r="G72" s="120"/>
      <c r="H72" s="120"/>
      <c r="I72" s="121" t="s">
        <v>243</v>
      </c>
      <c r="J72" s="140"/>
    </row>
    <row r="73" spans="1:10" s="104" customFormat="1" ht="14.25" customHeight="1" hidden="1">
      <c r="A73" s="139"/>
      <c r="B73" s="120"/>
      <c r="C73" s="120"/>
      <c r="D73" s="120"/>
      <c r="E73" s="120"/>
      <c r="F73" s="120"/>
      <c r="G73" s="120"/>
      <c r="H73" s="120"/>
      <c r="I73" s="121" t="s">
        <v>244</v>
      </c>
      <c r="J73" s="140"/>
    </row>
    <row r="74" spans="1:10" s="104" customFormat="1" ht="14.25" customHeight="1" hidden="1">
      <c r="A74" s="139"/>
      <c r="B74" s="120"/>
      <c r="C74" s="120"/>
      <c r="D74" s="120"/>
      <c r="E74" s="120"/>
      <c r="F74" s="120"/>
      <c r="G74" s="120"/>
      <c r="H74" s="120"/>
      <c r="I74" s="121" t="s">
        <v>245</v>
      </c>
      <c r="J74" s="140"/>
    </row>
    <row r="75" spans="1:10" s="104" customFormat="1" ht="21.75" customHeight="1">
      <c r="A75" s="139"/>
      <c r="B75" s="210" t="s">
        <v>229</v>
      </c>
      <c r="C75" s="211"/>
      <c r="D75" s="211"/>
      <c r="E75" s="211"/>
      <c r="F75" s="211"/>
      <c r="G75" s="211"/>
      <c r="H75" s="211"/>
      <c r="I75" s="119" t="s">
        <v>203</v>
      </c>
      <c r="J75" s="102"/>
    </row>
    <row r="76" spans="1:10" s="104" customFormat="1" ht="14.25" customHeight="1" hidden="1">
      <c r="A76" s="139"/>
      <c r="B76" s="120"/>
      <c r="C76" s="120"/>
      <c r="D76" s="120"/>
      <c r="E76" s="120"/>
      <c r="F76" s="120"/>
      <c r="G76" s="120"/>
      <c r="H76" s="120"/>
      <c r="I76" s="121" t="s">
        <v>203</v>
      </c>
      <c r="J76" s="140"/>
    </row>
    <row r="77" spans="1:10" s="104" customFormat="1" ht="14.25" customHeight="1" hidden="1">
      <c r="A77" s="139"/>
      <c r="B77" s="120"/>
      <c r="C77" s="120"/>
      <c r="D77" s="120"/>
      <c r="E77" s="120"/>
      <c r="F77" s="120"/>
      <c r="G77" s="120"/>
      <c r="H77" s="120"/>
      <c r="I77" s="121" t="s">
        <v>16</v>
      </c>
      <c r="J77" s="140"/>
    </row>
    <row r="78" spans="1:10" s="104" customFormat="1" ht="14.25" customHeight="1" hidden="1">
      <c r="A78" s="139"/>
      <c r="B78" s="120"/>
      <c r="C78" s="120"/>
      <c r="D78" s="120"/>
      <c r="E78" s="120"/>
      <c r="F78" s="120"/>
      <c r="G78" s="120"/>
      <c r="H78" s="120"/>
      <c r="I78" s="121" t="s">
        <v>204</v>
      </c>
      <c r="J78" s="140"/>
    </row>
    <row r="79" spans="1:10" s="129" customFormat="1" ht="21.75" customHeight="1">
      <c r="A79" s="136"/>
      <c r="B79" s="159" t="s">
        <v>207</v>
      </c>
      <c r="C79" s="160"/>
      <c r="D79" s="160"/>
      <c r="E79" s="160"/>
      <c r="F79" s="160"/>
      <c r="G79" s="160"/>
      <c r="H79" s="160"/>
      <c r="I79" s="71" t="s">
        <v>203</v>
      </c>
      <c r="J79" s="137"/>
    </row>
    <row r="80" spans="1:10" s="129" customFormat="1" ht="13.5" customHeight="1" hidden="1">
      <c r="A80" s="136"/>
      <c r="B80" s="77"/>
      <c r="C80" s="95"/>
      <c r="D80" s="95"/>
      <c r="E80" s="95"/>
      <c r="F80" s="95"/>
      <c r="G80" s="95"/>
      <c r="H80" s="95"/>
      <c r="I80" s="138" t="s">
        <v>203</v>
      </c>
      <c r="J80" s="137"/>
    </row>
    <row r="81" spans="1:10" s="129" customFormat="1" ht="13.5" customHeight="1" hidden="1">
      <c r="A81" s="136"/>
      <c r="B81" s="77"/>
      <c r="C81" s="95"/>
      <c r="D81" s="95"/>
      <c r="E81" s="95"/>
      <c r="F81" s="95"/>
      <c r="G81" s="95"/>
      <c r="H81" s="95"/>
      <c r="I81" s="138" t="s">
        <v>167</v>
      </c>
      <c r="J81" s="137"/>
    </row>
    <row r="82" spans="1:10" s="129" customFormat="1" ht="13.5" customHeight="1" hidden="1">
      <c r="A82" s="136"/>
      <c r="B82" s="77"/>
      <c r="C82" s="95"/>
      <c r="D82" s="95"/>
      <c r="E82" s="95"/>
      <c r="F82" s="95"/>
      <c r="G82" s="95"/>
      <c r="H82" s="95"/>
      <c r="I82" s="138" t="s">
        <v>166</v>
      </c>
      <c r="J82" s="137"/>
    </row>
    <row r="83" spans="1:10" s="104" customFormat="1" ht="6" customHeight="1">
      <c r="A83" s="139"/>
      <c r="J83" s="140"/>
    </row>
    <row r="84" spans="2:9" s="129" customFormat="1" ht="13.5" customHeight="1">
      <c r="B84" s="172" t="str">
        <f>B85</f>
        <v>UWAGA!  Odpowiedz na wszystkie pytania - brak możliwości kalkulacji składki</v>
      </c>
      <c r="C84" s="172"/>
      <c r="D84" s="172"/>
      <c r="E84" s="172"/>
      <c r="F84" s="172"/>
      <c r="G84" s="172"/>
      <c r="H84" s="172"/>
      <c r="I84" s="172"/>
    </row>
    <row r="85" spans="2:9" s="129" customFormat="1" ht="13.5" customHeight="1" hidden="1">
      <c r="B85" s="172" t="str">
        <f>"UWAGA!  "&amp;IF(OR(I50="WYBIERZ",I54="WYBIERZ",I58="WYBIERZ",I62="WYBIERZ",I66="WYBIERZ",I75="WYBIERZ",I70="WYBIERZ",I79="WYBIERZ"),"Odpowiedz na wszystkie pytania - brak możliwości kalkulacji składki",IF(OR(I50="NIE",I54="NIE",I58="NIE",I62="NIE",I66="NIE",I48&gt;0),"Skontaktuj się z Brokerem celem modyfikacji warunków umowy","Ochrona udzielana będzie zgodnie z warunkami programu"))</f>
        <v>UWAGA!  Odpowiedz na wszystkie pytania - brak możliwości kalkulacji składki</v>
      </c>
      <c r="C85" s="172"/>
      <c r="D85" s="172"/>
      <c r="E85" s="172"/>
      <c r="F85" s="172"/>
      <c r="G85" s="172"/>
      <c r="H85" s="172"/>
      <c r="I85" s="172"/>
    </row>
    <row r="86" spans="2:9" s="86" customFormat="1" ht="14.25" customHeight="1" hidden="1">
      <c r="B86" s="170" t="s">
        <v>235</v>
      </c>
      <c r="C86" s="170"/>
      <c r="D86" s="170"/>
      <c r="E86" s="170"/>
      <c r="F86" s="170"/>
      <c r="G86" s="170"/>
      <c r="H86" s="170"/>
      <c r="I86" s="170"/>
    </row>
    <row r="87" spans="2:9" s="104" customFormat="1" ht="13.5" customHeight="1" hidden="1">
      <c r="B87" s="170" t="s">
        <v>213</v>
      </c>
      <c r="C87" s="170"/>
      <c r="D87" s="170"/>
      <c r="E87" s="170"/>
      <c r="F87" s="170"/>
      <c r="G87" s="170"/>
      <c r="H87" s="170"/>
      <c r="I87" s="170"/>
    </row>
    <row r="88" spans="1:10" s="141" customFormat="1" ht="6" customHeight="1">
      <c r="A88" s="127"/>
      <c r="J88" s="128"/>
    </row>
    <row r="89" spans="1:10" s="104" customFormat="1" ht="14.25" customHeight="1">
      <c r="A89" s="139"/>
      <c r="B89" s="222" t="s">
        <v>227</v>
      </c>
      <c r="C89" s="222"/>
      <c r="D89" s="222"/>
      <c r="E89" s="222"/>
      <c r="F89" s="222"/>
      <c r="G89" s="222"/>
      <c r="H89" s="222"/>
      <c r="I89" s="222"/>
      <c r="J89" s="140"/>
    </row>
    <row r="90" spans="1:10" s="104" customFormat="1" ht="13.5" customHeight="1">
      <c r="A90" s="139"/>
      <c r="B90" s="122" t="s">
        <v>5</v>
      </c>
      <c r="C90" s="164" t="s">
        <v>230</v>
      </c>
      <c r="D90" s="164"/>
      <c r="E90" s="164"/>
      <c r="F90" s="164"/>
      <c r="G90" s="164"/>
      <c r="H90" s="164"/>
      <c r="I90" s="123">
        <f>IF(OR(I70="EUROPA",I70="ŚWIAT"),"WŁĄCZ",IF(I70="RP","NIE WŁĄCZAJ",""))</f>
      </c>
      <c r="J90" s="140"/>
    </row>
    <row r="91" spans="1:10" s="104" customFormat="1" ht="13.5" customHeight="1">
      <c r="A91" s="139"/>
      <c r="B91" s="122" t="s">
        <v>6</v>
      </c>
      <c r="C91" s="164" t="s">
        <v>228</v>
      </c>
      <c r="D91" s="164"/>
      <c r="E91" s="164"/>
      <c r="F91" s="164"/>
      <c r="G91" s="164"/>
      <c r="H91" s="164"/>
      <c r="I91" s="123">
        <f>IF(I75="TAK","WŁĄCZ",IF(I75="NIE","NIE WŁĄCZAJ",""))</f>
      </c>
      <c r="J91" s="140"/>
    </row>
    <row r="92" spans="1:10" s="141" customFormat="1" ht="6" customHeight="1">
      <c r="A92" s="127"/>
      <c r="J92" s="128"/>
    </row>
    <row r="93" spans="2:9" s="129" customFormat="1" ht="34.5" customHeight="1">
      <c r="B93" s="383" t="s">
        <v>261</v>
      </c>
      <c r="C93" s="383"/>
      <c r="D93" s="383"/>
      <c r="E93" s="383"/>
      <c r="F93" s="383"/>
      <c r="G93" s="224"/>
      <c r="H93" s="224"/>
      <c r="I93" s="224"/>
    </row>
    <row r="94" spans="2:9" s="129" customFormat="1" ht="10.5" customHeight="1">
      <c r="B94" s="225"/>
      <c r="C94" s="225"/>
      <c r="D94" s="225"/>
      <c r="E94" s="225"/>
      <c r="F94" s="100"/>
      <c r="G94" s="226" t="s">
        <v>23</v>
      </c>
      <c r="H94" s="225"/>
      <c r="I94" s="225"/>
    </row>
    <row r="95" spans="1:10" s="141" customFormat="1" ht="7.5" customHeight="1">
      <c r="A95" s="127"/>
      <c r="J95" s="128"/>
    </row>
    <row r="96" spans="2:9" s="129" customFormat="1" ht="34.5" customHeight="1">
      <c r="B96" s="191" t="s">
        <v>246</v>
      </c>
      <c r="C96" s="223"/>
      <c r="D96" s="223"/>
      <c r="E96" s="223"/>
      <c r="F96" s="223"/>
      <c r="G96" s="223"/>
      <c r="H96" s="223"/>
      <c r="I96" s="223"/>
    </row>
    <row r="97" spans="2:9" s="129" customFormat="1" ht="33.75" customHeight="1">
      <c r="B97" s="2" t="s">
        <v>15</v>
      </c>
      <c r="C97" s="227" t="s">
        <v>9</v>
      </c>
      <c r="D97" s="228"/>
      <c r="E97" s="228"/>
      <c r="F97" s="228"/>
      <c r="G97" s="229"/>
      <c r="H97" s="9" t="s">
        <v>10</v>
      </c>
      <c r="I97" s="9" t="s">
        <v>234</v>
      </c>
    </row>
    <row r="98" spans="2:9" s="129" customFormat="1" ht="12">
      <c r="B98" s="230" t="s">
        <v>224</v>
      </c>
      <c r="C98" s="230"/>
      <c r="D98" s="230"/>
      <c r="E98" s="230"/>
      <c r="F98" s="230"/>
      <c r="G98" s="230"/>
      <c r="H98" s="230"/>
      <c r="I98" s="230"/>
    </row>
    <row r="99" spans="2:9" s="129" customFormat="1" ht="37.5" customHeight="1">
      <c r="B99" s="2">
        <v>1</v>
      </c>
      <c r="C99" s="184"/>
      <c r="D99" s="185"/>
      <c r="E99" s="185"/>
      <c r="F99" s="185"/>
      <c r="G99" s="186"/>
      <c r="H99" s="71"/>
      <c r="I99" s="72"/>
    </row>
    <row r="100" spans="2:9" s="129" customFormat="1" ht="37.5" customHeight="1">
      <c r="B100" s="2">
        <f>B99+1</f>
        <v>2</v>
      </c>
      <c r="C100" s="171"/>
      <c r="D100" s="171"/>
      <c r="E100" s="171"/>
      <c r="F100" s="171"/>
      <c r="G100" s="171"/>
      <c r="H100" s="71"/>
      <c r="I100" s="72"/>
    </row>
    <row r="101" spans="2:9" s="129" customFormat="1" ht="37.5" customHeight="1">
      <c r="B101" s="2">
        <f>B100+1</f>
        <v>3</v>
      </c>
      <c r="C101" s="184"/>
      <c r="D101" s="185"/>
      <c r="E101" s="185"/>
      <c r="F101" s="185"/>
      <c r="G101" s="186"/>
      <c r="H101" s="71"/>
      <c r="I101" s="72"/>
    </row>
    <row r="102" spans="2:9" s="129" customFormat="1" ht="37.5" customHeight="1">
      <c r="B102" s="2">
        <f>B101+1</f>
        <v>4</v>
      </c>
      <c r="C102" s="184"/>
      <c r="D102" s="185"/>
      <c r="E102" s="185"/>
      <c r="F102" s="185"/>
      <c r="G102" s="186"/>
      <c r="H102" s="71"/>
      <c r="I102" s="72"/>
    </row>
    <row r="103" spans="2:9" s="129" customFormat="1" ht="37.5" customHeight="1">
      <c r="B103" s="2">
        <f>B102+1</f>
        <v>5</v>
      </c>
      <c r="C103" s="184"/>
      <c r="D103" s="185"/>
      <c r="E103" s="185"/>
      <c r="F103" s="185"/>
      <c r="G103" s="186"/>
      <c r="H103" s="71"/>
      <c r="I103" s="72"/>
    </row>
    <row r="104" spans="2:9" s="129" customFormat="1" ht="12">
      <c r="B104" s="244" t="s">
        <v>220</v>
      </c>
      <c r="C104" s="245"/>
      <c r="D104" s="245"/>
      <c r="E104" s="245"/>
      <c r="F104" s="245"/>
      <c r="G104" s="245"/>
      <c r="H104" s="246"/>
      <c r="I104" s="99">
        <f>SUM(I99:I103)</f>
        <v>0</v>
      </c>
    </row>
    <row r="105" spans="1:10" s="141" customFormat="1" ht="7.5" customHeight="1">
      <c r="A105" s="127"/>
      <c r="J105" s="128"/>
    </row>
    <row r="106" spans="2:9" s="129" customFormat="1" ht="12">
      <c r="B106" s="247" t="s">
        <v>24</v>
      </c>
      <c r="C106" s="247"/>
      <c r="D106" s="247"/>
      <c r="E106" s="247"/>
      <c r="F106" s="247"/>
      <c r="G106" s="247"/>
      <c r="H106" s="247"/>
      <c r="I106" s="247"/>
    </row>
    <row r="107" spans="2:9" s="104" customFormat="1" ht="20.25" hidden="1">
      <c r="B107" s="90"/>
      <c r="C107" s="109" t="s">
        <v>218</v>
      </c>
      <c r="D107" s="161" t="s">
        <v>219</v>
      </c>
      <c r="E107" s="161"/>
      <c r="F107" s="105"/>
      <c r="G107" s="106"/>
      <c r="H107" s="107"/>
      <c r="I107" s="110" t="s">
        <v>221</v>
      </c>
    </row>
    <row r="108" spans="2:9" s="104" customFormat="1" ht="9.75" hidden="1">
      <c r="B108" s="90"/>
      <c r="C108" s="108">
        <f>IF(OR(I48=0,I48=""),1,"IKS")</f>
        <v>1</v>
      </c>
      <c r="D108" s="162">
        <f>IF(C108=1.2,200,IF(C108=1.3,500,IF(C108=1.4,500,0)))</f>
        <v>0</v>
      </c>
      <c r="E108" s="163"/>
      <c r="F108" s="105"/>
      <c r="G108" s="106"/>
      <c r="H108" s="106"/>
      <c r="I108" s="111" t="str">
        <f>IF(OR(B84="UWAGA!  Odpowiedz na wszystkie pytania - brak możliwości kalkulacji składki",B84="UWAGA!  Skontaktuj się z Brokerem celem modyfikacji warunków umowy",C108="IKS"),"#ARG!","OK")</f>
        <v>#ARG!</v>
      </c>
    </row>
    <row r="109" spans="1:10" s="103" customFormat="1" ht="24.75" customHeight="1" hidden="1">
      <c r="A109" s="101"/>
      <c r="B109" s="165" t="s">
        <v>215</v>
      </c>
      <c r="C109" s="166"/>
      <c r="D109" s="165" t="s">
        <v>216</v>
      </c>
      <c r="E109" s="166"/>
      <c r="F109" s="165" t="s">
        <v>217</v>
      </c>
      <c r="G109" s="166"/>
      <c r="H109" s="109"/>
      <c r="I109" s="109"/>
      <c r="J109" s="102"/>
    </row>
    <row r="110" spans="2:9" s="129" customFormat="1" ht="23.25" customHeight="1">
      <c r="B110" s="248" t="s">
        <v>11</v>
      </c>
      <c r="C110" s="248"/>
      <c r="D110" s="248"/>
      <c r="E110" s="248"/>
      <c r="F110" s="248"/>
      <c r="G110" s="112" t="s">
        <v>247</v>
      </c>
      <c r="H110" s="112" t="s">
        <v>248</v>
      </c>
      <c r="I110" s="112" t="s">
        <v>222</v>
      </c>
    </row>
    <row r="111" spans="2:9" s="129" customFormat="1" ht="13.5" customHeight="1">
      <c r="B111" s="234" t="s">
        <v>249</v>
      </c>
      <c r="C111" s="235"/>
      <c r="D111" s="235"/>
      <c r="E111" s="235"/>
      <c r="F111" s="235"/>
      <c r="G111" s="235"/>
      <c r="H111" s="235"/>
      <c r="I111" s="235"/>
    </row>
    <row r="112" spans="2:9" s="129" customFormat="1" ht="24.75" customHeight="1">
      <c r="B112" s="231" t="s">
        <v>251</v>
      </c>
      <c r="C112" s="232"/>
      <c r="D112" s="232"/>
      <c r="E112" s="232"/>
      <c r="F112" s="233"/>
      <c r="G112" s="89">
        <f>I104</f>
        <v>0</v>
      </c>
      <c r="H112" s="115">
        <f>IF(G112=0,0,IF(I108="OK",IF(G112&lt;=150000,0.035,0.03),"#ARG!"))</f>
        <v>0</v>
      </c>
      <c r="I112" s="22">
        <f>ROUND(IF(G112=0,0,IF(I108="OK",G112*H112,"#ARG!")),0)</f>
        <v>0</v>
      </c>
    </row>
    <row r="113" spans="2:9" s="129" customFormat="1" ht="13.5" customHeight="1">
      <c r="B113" s="234" t="s">
        <v>250</v>
      </c>
      <c r="C113" s="235"/>
      <c r="D113" s="235"/>
      <c r="E113" s="235"/>
      <c r="F113" s="235"/>
      <c r="G113" s="235"/>
      <c r="H113" s="235"/>
      <c r="I113" s="235"/>
    </row>
    <row r="114" spans="2:9" s="129" customFormat="1" ht="24" customHeight="1">
      <c r="B114" s="236" t="s">
        <v>232</v>
      </c>
      <c r="C114" s="237"/>
      <c r="D114" s="237"/>
      <c r="E114" s="237"/>
      <c r="F114" s="238"/>
      <c r="G114" s="116" t="s">
        <v>54</v>
      </c>
      <c r="H114" s="115">
        <f>IF(G114="Brak ochrony",0,IF(I108="OK",0.01,"#ARG!"))</f>
        <v>0</v>
      </c>
      <c r="I114" s="22">
        <f>ROUND(IF(OR(G112=0,G114="Brak ochrony"),0,IF(I108="OK",G114*H114,"#ARG!")),0)</f>
        <v>0</v>
      </c>
    </row>
    <row r="115" spans="2:9" s="129" customFormat="1" ht="13.5" customHeight="1" hidden="1">
      <c r="B115" s="117"/>
      <c r="C115" s="117"/>
      <c r="D115" s="117"/>
      <c r="E115" s="117"/>
      <c r="F115" s="125"/>
      <c r="G115" s="126" t="s">
        <v>54</v>
      </c>
      <c r="H115" s="87"/>
      <c r="I115" s="22"/>
    </row>
    <row r="116" spans="2:9" s="129" customFormat="1" ht="13.5" customHeight="1" hidden="1">
      <c r="B116" s="117"/>
      <c r="C116" s="117"/>
      <c r="D116" s="117"/>
      <c r="E116" s="117"/>
      <c r="F116" s="125"/>
      <c r="G116" s="126">
        <v>5000</v>
      </c>
      <c r="H116" s="87"/>
      <c r="I116" s="22"/>
    </row>
    <row r="117" spans="2:9" s="129" customFormat="1" ht="13.5" customHeight="1" hidden="1">
      <c r="B117" s="117"/>
      <c r="C117" s="117"/>
      <c r="D117" s="117"/>
      <c r="E117" s="117"/>
      <c r="F117" s="125"/>
      <c r="G117" s="126">
        <v>10000</v>
      </c>
      <c r="H117" s="87"/>
      <c r="I117" s="22"/>
    </row>
    <row r="118" spans="2:9" s="129" customFormat="1" ht="13.5" customHeight="1" hidden="1">
      <c r="B118" s="117"/>
      <c r="C118" s="117"/>
      <c r="D118" s="117"/>
      <c r="E118" s="117"/>
      <c r="F118" s="125"/>
      <c r="G118" s="126">
        <v>20000</v>
      </c>
      <c r="H118" s="87"/>
      <c r="I118" s="22"/>
    </row>
    <row r="119" spans="2:9" s="129" customFormat="1" ht="13.5" customHeight="1" hidden="1">
      <c r="B119" s="117"/>
      <c r="C119" s="117"/>
      <c r="D119" s="117"/>
      <c r="E119" s="117"/>
      <c r="F119" s="125"/>
      <c r="G119" s="126">
        <v>30000</v>
      </c>
      <c r="H119" s="87"/>
      <c r="I119" s="22"/>
    </row>
    <row r="120" spans="2:9" s="129" customFormat="1" ht="13.5" customHeight="1" hidden="1">
      <c r="B120" s="117"/>
      <c r="C120" s="117"/>
      <c r="D120" s="117"/>
      <c r="E120" s="117"/>
      <c r="F120" s="125"/>
      <c r="G120" s="126">
        <v>40000</v>
      </c>
      <c r="H120" s="87"/>
      <c r="I120" s="22"/>
    </row>
    <row r="121" spans="2:9" s="129" customFormat="1" ht="13.5" customHeight="1" hidden="1">
      <c r="B121" s="117"/>
      <c r="C121" s="117"/>
      <c r="D121" s="117"/>
      <c r="E121" s="117"/>
      <c r="F121" s="125"/>
      <c r="G121" s="126">
        <v>50000</v>
      </c>
      <c r="H121" s="87"/>
      <c r="I121" s="22"/>
    </row>
    <row r="122" spans="2:9" s="129" customFormat="1" ht="24" customHeight="1">
      <c r="B122" s="167" t="s">
        <v>258</v>
      </c>
      <c r="C122" s="168"/>
      <c r="D122" s="168"/>
      <c r="E122" s="168"/>
      <c r="F122" s="169"/>
      <c r="G122" s="114" t="s">
        <v>54</v>
      </c>
      <c r="H122" s="115">
        <f>IF(G122="Brak ochrony",0,IF(I108="OK",IF(G122="WŁĄCZONO, EUROPA",0,IF(G122="WŁĄCZONO, ŚWIAT",0.005,"#ARG!")),"#ARG!"))</f>
        <v>0</v>
      </c>
      <c r="I122" s="118">
        <f>ROUND(IF(OR(G112=0,G122="Brak ochrony"),0,IF(I108="OK",G112*H122,"#ARG!")),0)</f>
        <v>0</v>
      </c>
    </row>
    <row r="123" spans="2:9" s="129" customFormat="1" ht="13.5" customHeight="1" hidden="1">
      <c r="B123" s="117"/>
      <c r="C123" s="117"/>
      <c r="D123" s="117"/>
      <c r="E123" s="117"/>
      <c r="F123" s="95"/>
      <c r="G123" s="146" t="s">
        <v>54</v>
      </c>
      <c r="H123" s="143"/>
      <c r="I123" s="142"/>
    </row>
    <row r="124" spans="2:9" s="129" customFormat="1" ht="24" customHeight="1" hidden="1">
      <c r="B124" s="117"/>
      <c r="C124" s="117"/>
      <c r="D124" s="117"/>
      <c r="E124" s="117"/>
      <c r="F124" s="95"/>
      <c r="G124" s="146" t="s">
        <v>252</v>
      </c>
      <c r="H124" s="145"/>
      <c r="I124" s="142"/>
    </row>
    <row r="125" spans="2:9" s="129" customFormat="1" ht="24" customHeight="1" hidden="1">
      <c r="B125" s="117"/>
      <c r="C125" s="117"/>
      <c r="D125" s="117"/>
      <c r="E125" s="117"/>
      <c r="F125" s="95"/>
      <c r="G125" s="146" t="s">
        <v>253</v>
      </c>
      <c r="H125" s="143"/>
      <c r="I125" s="142"/>
    </row>
    <row r="126" spans="2:9" s="129" customFormat="1" ht="45" customHeight="1">
      <c r="B126" s="249" t="s">
        <v>237</v>
      </c>
      <c r="C126" s="249"/>
      <c r="D126" s="249"/>
      <c r="E126" s="249"/>
      <c r="F126" s="249"/>
      <c r="G126" s="113" t="s">
        <v>54</v>
      </c>
      <c r="H126" s="115">
        <f>IF(G126="Brak ochrony",0,IF(I108="OK",IF(G126="WŁĄCZONO","+20% składki","#ARG!")))</f>
        <v>0</v>
      </c>
      <c r="I126" s="22">
        <f>ROUND(IF(OR(G112=0,G126="Brak ochrony"),0,IF(I108="OK",IF(G126="WŁĄCZONO",SUM(I112,I114,I122)*0.2,"#ARG"))),0)</f>
        <v>0</v>
      </c>
    </row>
    <row r="127" spans="2:9" s="129" customFormat="1" ht="13.5" customHeight="1" hidden="1">
      <c r="B127" s="117"/>
      <c r="C127" s="117"/>
      <c r="D127" s="117"/>
      <c r="E127" s="117"/>
      <c r="F127" s="144"/>
      <c r="G127" s="125" t="s">
        <v>54</v>
      </c>
      <c r="H127" s="87"/>
      <c r="I127" s="22"/>
    </row>
    <row r="128" spans="2:9" s="129" customFormat="1" ht="13.5" customHeight="1" hidden="1">
      <c r="B128" s="117"/>
      <c r="C128" s="117"/>
      <c r="D128" s="117"/>
      <c r="E128" s="117"/>
      <c r="F128" s="144"/>
      <c r="G128" s="125" t="s">
        <v>254</v>
      </c>
      <c r="H128" s="87"/>
      <c r="I128" s="22"/>
    </row>
    <row r="129" spans="2:9" s="129" customFormat="1" ht="12.75" customHeight="1">
      <c r="B129" s="175" t="s">
        <v>220</v>
      </c>
      <c r="C129" s="176"/>
      <c r="D129" s="176"/>
      <c r="E129" s="176"/>
      <c r="F129" s="176"/>
      <c r="G129" s="176"/>
      <c r="H129" s="177"/>
      <c r="I129" s="88">
        <f>IF(G112=0,0,IF(OR(I112="#ARG!",I114="#ARG!",I122="#ARG!",I126="#ARG!"),"#ARG!",SUM(I112,I114,I122,I126)))</f>
        <v>0</v>
      </c>
    </row>
    <row r="130" spans="2:9" s="86" customFormat="1" ht="13.5" customHeight="1">
      <c r="B130" s="239" t="str">
        <f>IF(OR(C108=1,C108="IKS"),"Składka dodatkowa z tytułu szkodowego przebiegu ubezpieczenia","Składka dodatkowa z tytułu szkodowego przebiegu ubezpieczenia - zwyżka +"&amp;(C108-1)*100&amp;"% min. "&amp;D108&amp;" zł")</f>
        <v>Składka dodatkowa z tytułu szkodowego przebiegu ubezpieczenia</v>
      </c>
      <c r="C130" s="240"/>
      <c r="D130" s="240"/>
      <c r="E130" s="240"/>
      <c r="F130" s="240"/>
      <c r="G130" s="240"/>
      <c r="H130" s="240"/>
      <c r="I130" s="147">
        <f>ROUND(IF(G112=0,0,IF(OR(I112="#ARG!",I114="#ARG!",I122="#ARG!",I126="#ARG!"),"#ARG!",MAX(I129*(C108-1),D108))),0)</f>
        <v>0</v>
      </c>
    </row>
    <row r="131" spans="2:9" s="86" customFormat="1" ht="13.5" customHeight="1">
      <c r="B131" s="241" t="s">
        <v>255</v>
      </c>
      <c r="C131" s="242"/>
      <c r="D131" s="242"/>
      <c r="E131" s="242"/>
      <c r="F131" s="242"/>
      <c r="G131" s="242"/>
      <c r="H131" s="243"/>
      <c r="I131" s="148">
        <f>IF(G112=0,0,IF(OR(I112="#ARG!",I114="#ARG!",I122="#ARG!",I126="#ARG!"),"#ARG!",I129+I130))</f>
        <v>0</v>
      </c>
    </row>
    <row r="132" spans="1:10" s="129" customFormat="1" ht="7.5" customHeight="1">
      <c r="A132" s="127"/>
      <c r="J132" s="128"/>
    </row>
    <row r="133" spans="1:10" s="129" customFormat="1" ht="27" customHeight="1">
      <c r="A133" s="127"/>
      <c r="B133" s="178" t="s">
        <v>210</v>
      </c>
      <c r="C133" s="179"/>
      <c r="D133" s="180"/>
      <c r="E133" s="181"/>
      <c r="F133" s="181"/>
      <c r="G133" s="181"/>
      <c r="H133" s="181"/>
      <c r="I133" s="182"/>
      <c r="J133" s="128"/>
    </row>
    <row r="134" spans="1:10" s="12" customFormat="1" ht="7.5" customHeight="1">
      <c r="A134" s="10"/>
      <c r="J134" s="11"/>
    </row>
    <row r="135" spans="1:10" s="78" customFormat="1" ht="10.5" customHeight="1">
      <c r="A135" s="10"/>
      <c r="B135" s="173" t="s">
        <v>256</v>
      </c>
      <c r="C135" s="173"/>
      <c r="D135" s="173"/>
      <c r="E135" s="173"/>
      <c r="F135" s="173"/>
      <c r="G135" s="173"/>
      <c r="H135" s="173"/>
      <c r="I135" s="173"/>
      <c r="J135" s="11"/>
    </row>
    <row r="136" spans="1:10" s="12" customFormat="1" ht="7.5" customHeight="1">
      <c r="A136" s="10"/>
      <c r="J136" s="11"/>
    </row>
    <row r="137" spans="2:9" s="78" customFormat="1" ht="49.5" customHeight="1">
      <c r="B137" s="174"/>
      <c r="C137" s="174"/>
      <c r="D137" s="174"/>
      <c r="E137" s="174"/>
      <c r="F137" s="3"/>
      <c r="G137" s="183"/>
      <c r="H137" s="183"/>
      <c r="I137" s="183"/>
    </row>
    <row r="138" spans="2:9" s="78" customFormat="1" ht="10.5" customHeight="1">
      <c r="B138" s="225" t="s">
        <v>12</v>
      </c>
      <c r="C138" s="225"/>
      <c r="D138" s="225"/>
      <c r="E138" s="225"/>
      <c r="F138" s="4"/>
      <c r="G138" s="225" t="s">
        <v>163</v>
      </c>
      <c r="H138" s="225"/>
      <c r="I138" s="225"/>
    </row>
    <row r="139" spans="1:10" s="84" customFormat="1" ht="6" customHeight="1">
      <c r="A139" s="10"/>
      <c r="B139" s="85"/>
      <c r="C139" s="85"/>
      <c r="D139" s="85"/>
      <c r="E139" s="85"/>
      <c r="F139" s="85"/>
      <c r="G139" s="85"/>
      <c r="H139" s="85"/>
      <c r="I139" s="85"/>
      <c r="J139" s="11"/>
    </row>
    <row r="140" spans="1:10" s="78" customFormat="1" ht="77.25" customHeight="1">
      <c r="A140" s="10"/>
      <c r="J140" s="11"/>
    </row>
    <row r="141" spans="1:10" s="78" customFormat="1" ht="6" customHeight="1">
      <c r="A141" s="10"/>
      <c r="J141" s="11"/>
    </row>
    <row r="142" spans="1:10" s="75" customFormat="1" ht="13.5" customHeight="1">
      <c r="A142" s="73"/>
      <c r="B142" s="252" t="s">
        <v>168</v>
      </c>
      <c r="C142" s="252"/>
      <c r="D142" s="252"/>
      <c r="E142" s="252"/>
      <c r="F142" s="252"/>
      <c r="G142" s="252"/>
      <c r="H142" s="252"/>
      <c r="I142" s="252"/>
      <c r="J142" s="74"/>
    </row>
    <row r="143" spans="1:10" s="78" customFormat="1" ht="6" customHeight="1">
      <c r="A143" s="10"/>
      <c r="B143" s="5"/>
      <c r="C143" s="5"/>
      <c r="D143" s="5"/>
      <c r="E143" s="5"/>
      <c r="F143" s="5"/>
      <c r="G143" s="5"/>
      <c r="H143" s="5"/>
      <c r="I143" s="5"/>
      <c r="J143" s="11"/>
    </row>
    <row r="144" spans="1:10" s="78" customFormat="1" ht="12.75" customHeight="1">
      <c r="A144" s="10"/>
      <c r="B144" s="250" t="s">
        <v>169</v>
      </c>
      <c r="C144" s="250"/>
      <c r="D144" s="251"/>
      <c r="E144" s="251"/>
      <c r="F144" s="80" t="s">
        <v>170</v>
      </c>
      <c r="G144" s="251"/>
      <c r="H144" s="251"/>
      <c r="I144" s="251"/>
      <c r="J144" s="11"/>
    </row>
    <row r="145" spans="1:10" s="78" customFormat="1" ht="27" customHeight="1">
      <c r="A145" s="10"/>
      <c r="B145" s="250" t="s">
        <v>198</v>
      </c>
      <c r="C145" s="253"/>
      <c r="D145" s="254">
        <f>IF(wniosek!C9="","",IF(COUNTIF(wniosek!C9,"* / *")&gt;0,MID(wniosek!C9,1,FIND(" / ",wniosek!C9)-1),wniosek!C9))</f>
      </c>
      <c r="E145" s="255"/>
      <c r="F145" s="255"/>
      <c r="G145" s="255"/>
      <c r="H145" s="255"/>
      <c r="I145" s="256"/>
      <c r="J145" s="11"/>
    </row>
    <row r="146" spans="1:10" s="78" customFormat="1" ht="12.75" customHeight="1">
      <c r="A146" s="10"/>
      <c r="B146" s="257" t="s">
        <v>199</v>
      </c>
      <c r="C146" s="258"/>
      <c r="D146" s="254">
        <f>IF(wniosek!C10="","",IF(COUNTIF(wniosek!C10,"* / *")&gt;0,MID(wniosek!C10,1,FIND(" / ",wniosek!C10)-1),wniosek!C10))</f>
      </c>
      <c r="E146" s="255"/>
      <c r="F146" s="255"/>
      <c r="G146" s="255"/>
      <c r="H146" s="255"/>
      <c r="I146" s="256"/>
      <c r="J146" s="11"/>
    </row>
    <row r="147" spans="1:10" s="78" customFormat="1" ht="12.75" customHeight="1">
      <c r="A147" s="10"/>
      <c r="B147" s="259" t="s">
        <v>1</v>
      </c>
      <c r="C147" s="258"/>
      <c r="D147" s="254">
        <f>IF(wniosek!C12="","",IF(COUNTIF(wniosek!C12,"* / *")&gt;0,MID(wniosek!C12,1,FIND(" / ",wniosek!C12)-1),wniosek!C12))</f>
      </c>
      <c r="E147" s="256"/>
      <c r="F147" s="82" t="s">
        <v>2</v>
      </c>
      <c r="G147" s="92">
        <f>IF(wniosek!E12="","",IF(COUNTIF(wniosek!E12,"* / *")&gt;0,MID(wniosek!E12,1,FIND(" / ",wniosek!E12)-1),wniosek!E12))</f>
      </c>
      <c r="H147" s="83" t="s">
        <v>13</v>
      </c>
      <c r="I147" s="81">
        <f>IF(wniosek!C13="","",IF(COUNTIF(wniosek!C13,"* / *")&gt;0,MID(wniosek!C13,1,FIND(" / ",wniosek!C13)-1),wniosek!C13))</f>
      </c>
      <c r="J147" s="11"/>
    </row>
    <row r="148" spans="1:10" s="78" customFormat="1" ht="12.75" customHeight="1">
      <c r="A148" s="10"/>
      <c r="B148" s="259" t="s">
        <v>171</v>
      </c>
      <c r="C148" s="258"/>
      <c r="D148" s="260"/>
      <c r="E148" s="261"/>
      <c r="F148" s="261"/>
      <c r="G148" s="261"/>
      <c r="H148" s="261"/>
      <c r="I148" s="262"/>
      <c r="J148" s="11"/>
    </row>
    <row r="149" spans="1:10" s="78" customFormat="1" ht="6" customHeight="1">
      <c r="A149" s="10"/>
      <c r="B149" s="4"/>
      <c r="C149" s="4"/>
      <c r="D149" s="4"/>
      <c r="E149" s="4"/>
      <c r="F149" s="4"/>
      <c r="G149" s="4"/>
      <c r="H149" s="4"/>
      <c r="I149" s="4"/>
      <c r="J149" s="11"/>
    </row>
    <row r="150" spans="1:10" s="78" customFormat="1" ht="12.75">
      <c r="A150" s="10"/>
      <c r="B150" s="263" t="s">
        <v>172</v>
      </c>
      <c r="C150" s="263"/>
      <c r="D150" s="263"/>
      <c r="E150" s="263"/>
      <c r="F150" s="263"/>
      <c r="G150" s="263"/>
      <c r="H150" s="263"/>
      <c r="I150" s="263"/>
      <c r="J150" s="11"/>
    </row>
    <row r="151" spans="1:10" s="78" customFormat="1" ht="6" customHeight="1">
      <c r="A151" s="10"/>
      <c r="B151" s="79"/>
      <c r="C151" s="79"/>
      <c r="D151" s="79"/>
      <c r="E151" s="79"/>
      <c r="F151" s="79"/>
      <c r="G151" s="79"/>
      <c r="H151" s="79"/>
      <c r="I151" s="79"/>
      <c r="J151" s="11"/>
    </row>
    <row r="152" spans="1:10" s="78" customFormat="1" ht="39" customHeight="1">
      <c r="A152" s="10"/>
      <c r="B152" s="264" t="s">
        <v>173</v>
      </c>
      <c r="C152" s="264"/>
      <c r="D152" s="264"/>
      <c r="E152" s="264"/>
      <c r="F152" s="264"/>
      <c r="G152" s="264"/>
      <c r="H152" s="264"/>
      <c r="I152" s="264"/>
      <c r="J152" s="11"/>
    </row>
    <row r="153" spans="1:10" s="78" customFormat="1" ht="6" customHeight="1">
      <c r="A153" s="10"/>
      <c r="B153" s="79"/>
      <c r="C153" s="79"/>
      <c r="D153" s="79"/>
      <c r="E153" s="79"/>
      <c r="F153" s="79"/>
      <c r="G153" s="79"/>
      <c r="H153" s="79"/>
      <c r="I153" s="79"/>
      <c r="J153" s="11"/>
    </row>
    <row r="154" spans="1:10" s="78" customFormat="1" ht="25.5" customHeight="1">
      <c r="A154" s="10"/>
      <c r="B154" s="264" t="s">
        <v>174</v>
      </c>
      <c r="C154" s="264"/>
      <c r="D154" s="264"/>
      <c r="E154" s="264"/>
      <c r="F154" s="264"/>
      <c r="G154" s="264"/>
      <c r="H154" s="264"/>
      <c r="I154" s="264"/>
      <c r="J154" s="11"/>
    </row>
    <row r="155" spans="1:10" s="78" customFormat="1" ht="6" customHeight="1">
      <c r="A155" s="10"/>
      <c r="B155" s="79"/>
      <c r="C155" s="79"/>
      <c r="D155" s="79"/>
      <c r="E155" s="79"/>
      <c r="F155" s="79"/>
      <c r="G155" s="79"/>
      <c r="H155" s="79"/>
      <c r="I155" s="79"/>
      <c r="J155" s="11"/>
    </row>
    <row r="156" spans="1:10" s="78" customFormat="1" ht="14.25" customHeight="1">
      <c r="A156" s="10"/>
      <c r="B156" s="265" t="s">
        <v>175</v>
      </c>
      <c r="C156" s="265"/>
      <c r="D156" s="265"/>
      <c r="E156" s="265"/>
      <c r="F156" s="265"/>
      <c r="G156" s="265"/>
      <c r="H156" s="265"/>
      <c r="I156" s="265"/>
      <c r="J156" s="11"/>
    </row>
    <row r="157" spans="1:10" s="78" customFormat="1" ht="24.75" customHeight="1">
      <c r="A157" s="10"/>
      <c r="B157" s="76" t="s">
        <v>5</v>
      </c>
      <c r="C157" s="266" t="s">
        <v>176</v>
      </c>
      <c r="D157" s="266"/>
      <c r="E157" s="266"/>
      <c r="F157" s="266"/>
      <c r="G157" s="266"/>
      <c r="H157" s="266"/>
      <c r="I157" s="266"/>
      <c r="J157" s="11"/>
    </row>
    <row r="158" spans="1:10" s="78" customFormat="1" ht="6" customHeight="1">
      <c r="A158" s="10"/>
      <c r="B158" s="79"/>
      <c r="C158" s="79"/>
      <c r="D158" s="79"/>
      <c r="E158" s="79"/>
      <c r="F158" s="79"/>
      <c r="G158" s="79"/>
      <c r="H158" s="79"/>
      <c r="I158" s="79"/>
      <c r="J158" s="11"/>
    </row>
    <row r="159" spans="1:10" s="78" customFormat="1" ht="25.5" customHeight="1">
      <c r="A159" s="10"/>
      <c r="B159" s="264" t="s">
        <v>177</v>
      </c>
      <c r="C159" s="264"/>
      <c r="D159" s="264"/>
      <c r="E159" s="264"/>
      <c r="F159" s="264"/>
      <c r="G159" s="264"/>
      <c r="H159" s="264"/>
      <c r="I159" s="264"/>
      <c r="J159" s="11"/>
    </row>
    <row r="160" spans="1:10" s="78" customFormat="1" ht="24.75" customHeight="1">
      <c r="A160" s="10"/>
      <c r="B160" s="76" t="s">
        <v>5</v>
      </c>
      <c r="C160" s="263" t="s">
        <v>178</v>
      </c>
      <c r="D160" s="263"/>
      <c r="E160" s="263"/>
      <c r="F160" s="263"/>
      <c r="G160" s="263"/>
      <c r="H160" s="263"/>
      <c r="I160" s="263"/>
      <c r="J160" s="11"/>
    </row>
    <row r="161" spans="1:10" s="78" customFormat="1" ht="25.5" customHeight="1">
      <c r="A161" s="10"/>
      <c r="B161" s="76" t="s">
        <v>6</v>
      </c>
      <c r="C161" s="263" t="s">
        <v>179</v>
      </c>
      <c r="D161" s="263"/>
      <c r="E161" s="263"/>
      <c r="F161" s="263"/>
      <c r="G161" s="263"/>
      <c r="H161" s="263"/>
      <c r="I161" s="263"/>
      <c r="J161" s="11"/>
    </row>
    <row r="162" spans="1:10" s="78" customFormat="1" ht="12.75" customHeight="1">
      <c r="A162" s="10"/>
      <c r="B162" s="76" t="s">
        <v>7</v>
      </c>
      <c r="C162" s="263" t="s">
        <v>180</v>
      </c>
      <c r="D162" s="263"/>
      <c r="E162" s="263"/>
      <c r="F162" s="263"/>
      <c r="G162" s="263"/>
      <c r="H162" s="263"/>
      <c r="I162" s="263"/>
      <c r="J162" s="11"/>
    </row>
    <row r="163" spans="1:10" s="78" customFormat="1" ht="12.75" customHeight="1">
      <c r="A163" s="10"/>
      <c r="B163" s="76" t="s">
        <v>8</v>
      </c>
      <c r="C163" s="263" t="s">
        <v>181</v>
      </c>
      <c r="D163" s="263"/>
      <c r="E163" s="263"/>
      <c r="F163" s="263"/>
      <c r="G163" s="263"/>
      <c r="H163" s="263"/>
      <c r="I163" s="263"/>
      <c r="J163" s="11"/>
    </row>
    <row r="164" spans="1:10" s="78" customFormat="1" ht="26.25" customHeight="1">
      <c r="A164" s="10"/>
      <c r="B164" s="76" t="s">
        <v>14</v>
      </c>
      <c r="C164" s="264" t="s">
        <v>182</v>
      </c>
      <c r="D164" s="264"/>
      <c r="E164" s="264"/>
      <c r="F164" s="264"/>
      <c r="G164" s="264"/>
      <c r="H164" s="264"/>
      <c r="I164" s="264"/>
      <c r="J164" s="11"/>
    </row>
    <row r="165" spans="1:10" s="78" customFormat="1" ht="26.25" customHeight="1">
      <c r="A165" s="10"/>
      <c r="B165" s="76" t="s">
        <v>18</v>
      </c>
      <c r="C165" s="264" t="s">
        <v>183</v>
      </c>
      <c r="D165" s="264"/>
      <c r="E165" s="264"/>
      <c r="F165" s="264"/>
      <c r="G165" s="264"/>
      <c r="H165" s="264"/>
      <c r="I165" s="264"/>
      <c r="J165" s="11"/>
    </row>
    <row r="166" spans="1:10" s="78" customFormat="1" ht="13.5" customHeight="1">
      <c r="A166" s="10"/>
      <c r="B166" s="76" t="s">
        <v>19</v>
      </c>
      <c r="C166" s="264" t="s">
        <v>184</v>
      </c>
      <c r="D166" s="264"/>
      <c r="E166" s="264"/>
      <c r="F166" s="264"/>
      <c r="G166" s="264"/>
      <c r="H166" s="264"/>
      <c r="I166" s="264"/>
      <c r="J166" s="11"/>
    </row>
    <row r="167" spans="1:10" s="78" customFormat="1" ht="6" customHeight="1">
      <c r="A167" s="10"/>
      <c r="B167" s="79"/>
      <c r="C167" s="79"/>
      <c r="D167" s="79"/>
      <c r="E167" s="79"/>
      <c r="F167" s="79"/>
      <c r="G167" s="79"/>
      <c r="H167" s="79"/>
      <c r="I167" s="79"/>
      <c r="J167" s="11"/>
    </row>
    <row r="168" spans="1:10" s="78" customFormat="1" ht="12.75" customHeight="1">
      <c r="A168" s="10"/>
      <c r="B168" s="264" t="s">
        <v>185</v>
      </c>
      <c r="C168" s="264"/>
      <c r="D168" s="264"/>
      <c r="E168" s="264"/>
      <c r="F168" s="264"/>
      <c r="G168" s="264"/>
      <c r="H168" s="264"/>
      <c r="I168" s="264"/>
      <c r="J168" s="11"/>
    </row>
    <row r="169" spans="1:10" s="78" customFormat="1" ht="13.5" customHeight="1">
      <c r="A169" s="10"/>
      <c r="B169" s="76" t="s">
        <v>5</v>
      </c>
      <c r="C169" s="264" t="s">
        <v>186</v>
      </c>
      <c r="D169" s="264"/>
      <c r="E169" s="264"/>
      <c r="F169" s="264"/>
      <c r="G169" s="264"/>
      <c r="H169" s="264"/>
      <c r="I169" s="264"/>
      <c r="J169" s="11"/>
    </row>
    <row r="170" spans="1:10" s="78" customFormat="1" ht="12.75" customHeight="1">
      <c r="A170" s="10"/>
      <c r="B170" s="76" t="s">
        <v>6</v>
      </c>
      <c r="C170" s="264" t="s">
        <v>187</v>
      </c>
      <c r="D170" s="264"/>
      <c r="E170" s="264"/>
      <c r="F170" s="264"/>
      <c r="G170" s="264"/>
      <c r="H170" s="264"/>
      <c r="I170" s="264"/>
      <c r="J170" s="11"/>
    </row>
    <row r="171" spans="1:10" s="78" customFormat="1" ht="26.25" customHeight="1">
      <c r="A171" s="10"/>
      <c r="B171" s="76" t="s">
        <v>7</v>
      </c>
      <c r="C171" s="264" t="s">
        <v>188</v>
      </c>
      <c r="D171" s="264"/>
      <c r="E171" s="264"/>
      <c r="F171" s="264"/>
      <c r="G171" s="264"/>
      <c r="H171" s="264"/>
      <c r="I171" s="264"/>
      <c r="J171" s="11"/>
    </row>
    <row r="172" spans="1:10" s="78" customFormat="1" ht="6" customHeight="1">
      <c r="A172" s="10"/>
      <c r="B172" s="79"/>
      <c r="C172" s="79"/>
      <c r="D172" s="79"/>
      <c r="E172" s="79"/>
      <c r="F172" s="79"/>
      <c r="G172" s="79"/>
      <c r="H172" s="79"/>
      <c r="I172" s="79"/>
      <c r="J172" s="11"/>
    </row>
    <row r="173" spans="1:10" s="78" customFormat="1" ht="13.5" customHeight="1">
      <c r="A173" s="10"/>
      <c r="B173" s="264" t="s">
        <v>189</v>
      </c>
      <c r="C173" s="264"/>
      <c r="D173" s="264"/>
      <c r="E173" s="264"/>
      <c r="F173" s="264"/>
      <c r="G173" s="264"/>
      <c r="H173" s="264"/>
      <c r="I173" s="264"/>
      <c r="J173" s="11"/>
    </row>
    <row r="174" spans="1:10" s="78" customFormat="1" ht="38.25" customHeight="1">
      <c r="A174" s="10"/>
      <c r="B174" s="76" t="s">
        <v>5</v>
      </c>
      <c r="C174" s="264" t="s">
        <v>190</v>
      </c>
      <c r="D174" s="264"/>
      <c r="E174" s="264"/>
      <c r="F174" s="264"/>
      <c r="G174" s="264"/>
      <c r="H174" s="264"/>
      <c r="I174" s="264"/>
      <c r="J174" s="11"/>
    </row>
    <row r="175" spans="1:10" s="78" customFormat="1" ht="51.75" customHeight="1">
      <c r="A175" s="10"/>
      <c r="B175" s="76" t="s">
        <v>6</v>
      </c>
      <c r="C175" s="264" t="s">
        <v>191</v>
      </c>
      <c r="D175" s="264"/>
      <c r="E175" s="264"/>
      <c r="F175" s="264"/>
      <c r="G175" s="264"/>
      <c r="H175" s="264"/>
      <c r="I175" s="264"/>
      <c r="J175" s="11"/>
    </row>
    <row r="176" spans="1:10" s="78" customFormat="1" ht="26.25" customHeight="1">
      <c r="A176" s="10"/>
      <c r="B176" s="76" t="s">
        <v>7</v>
      </c>
      <c r="C176" s="264" t="s">
        <v>192</v>
      </c>
      <c r="D176" s="264"/>
      <c r="E176" s="264"/>
      <c r="F176" s="264"/>
      <c r="G176" s="264"/>
      <c r="H176" s="264"/>
      <c r="I176" s="264"/>
      <c r="J176" s="11"/>
    </row>
    <row r="177" spans="1:10" s="78" customFormat="1" ht="30.75" customHeight="1">
      <c r="A177" s="10"/>
      <c r="G177" s="268"/>
      <c r="H177" s="268"/>
      <c r="I177" s="268"/>
      <c r="J177" s="11"/>
    </row>
    <row r="178" spans="1:10" s="78" customFormat="1" ht="11.25" customHeight="1">
      <c r="A178" s="10"/>
      <c r="G178" s="267" t="s">
        <v>193</v>
      </c>
      <c r="H178" s="267"/>
      <c r="I178" s="267"/>
      <c r="J178" s="11"/>
    </row>
    <row r="179" spans="1:10" s="78" customFormat="1" ht="6" customHeight="1">
      <c r="A179" s="10"/>
      <c r="J179" s="11"/>
    </row>
    <row r="180" spans="1:10" s="78" customFormat="1" ht="25.5" customHeight="1">
      <c r="A180" s="10"/>
      <c r="B180" s="264" t="s">
        <v>202</v>
      </c>
      <c r="C180" s="264"/>
      <c r="D180" s="264"/>
      <c r="E180" s="264"/>
      <c r="F180" s="264"/>
      <c r="G180" s="264"/>
      <c r="H180" s="264"/>
      <c r="I180" s="264"/>
      <c r="J180" s="11"/>
    </row>
    <row r="181" spans="1:10" s="78" customFormat="1" ht="6" customHeight="1">
      <c r="A181" s="10"/>
      <c r="B181" s="79"/>
      <c r="C181" s="79"/>
      <c r="D181" s="79"/>
      <c r="E181" s="79"/>
      <c r="F181" s="79"/>
      <c r="G181" s="79"/>
      <c r="H181" s="79"/>
      <c r="I181" s="79"/>
      <c r="J181" s="11"/>
    </row>
    <row r="182" spans="1:10" s="78" customFormat="1" ht="52.5" customHeight="1">
      <c r="A182" s="10"/>
      <c r="B182" s="264" t="s">
        <v>200</v>
      </c>
      <c r="C182" s="264"/>
      <c r="D182" s="264"/>
      <c r="E182" s="264"/>
      <c r="F182" s="264"/>
      <c r="G182" s="264"/>
      <c r="H182" s="264"/>
      <c r="I182" s="264"/>
      <c r="J182" s="11"/>
    </row>
    <row r="183" spans="1:10" s="78" customFormat="1" ht="6" customHeight="1">
      <c r="A183" s="10"/>
      <c r="B183" s="5"/>
      <c r="C183" s="5"/>
      <c r="D183" s="5"/>
      <c r="E183" s="5"/>
      <c r="F183" s="5"/>
      <c r="G183" s="5"/>
      <c r="H183" s="5"/>
      <c r="I183" s="5"/>
      <c r="J183" s="11"/>
    </row>
    <row r="184" spans="1:10" s="78" customFormat="1" ht="14.25" customHeight="1">
      <c r="A184" s="10"/>
      <c r="B184" s="264" t="s">
        <v>223</v>
      </c>
      <c r="C184" s="264"/>
      <c r="D184" s="264"/>
      <c r="E184" s="264"/>
      <c r="F184" s="264"/>
      <c r="G184" s="264"/>
      <c r="H184" s="264"/>
      <c r="I184" s="264"/>
      <c r="J184" s="11"/>
    </row>
    <row r="185" spans="1:10" s="78" customFormat="1" ht="27" customHeight="1">
      <c r="A185" s="10"/>
      <c r="B185" s="76" t="s">
        <v>5</v>
      </c>
      <c r="C185" s="264" t="s">
        <v>194</v>
      </c>
      <c r="D185" s="264"/>
      <c r="E185" s="264"/>
      <c r="F185" s="264"/>
      <c r="G185" s="264"/>
      <c r="H185" s="264"/>
      <c r="I185" s="264"/>
      <c r="J185" s="11"/>
    </row>
    <row r="186" spans="1:10" s="78" customFormat="1" ht="118.5" customHeight="1">
      <c r="A186" s="10"/>
      <c r="B186" s="76" t="s">
        <v>6</v>
      </c>
      <c r="C186" s="264" t="s">
        <v>195</v>
      </c>
      <c r="D186" s="264"/>
      <c r="E186" s="264"/>
      <c r="F186" s="264"/>
      <c r="G186" s="264"/>
      <c r="H186" s="264"/>
      <c r="I186" s="264"/>
      <c r="J186" s="11"/>
    </row>
    <row r="187" spans="1:10" s="78" customFormat="1" ht="14.25" customHeight="1">
      <c r="A187" s="10"/>
      <c r="B187" s="264" t="s">
        <v>196</v>
      </c>
      <c r="C187" s="264"/>
      <c r="D187" s="264"/>
      <c r="E187" s="264"/>
      <c r="F187" s="264"/>
      <c r="G187" s="264"/>
      <c r="H187" s="264"/>
      <c r="I187" s="264"/>
      <c r="J187" s="11"/>
    </row>
    <row r="188" spans="1:10" s="78" customFormat="1" ht="6" customHeight="1">
      <c r="A188" s="10"/>
      <c r="B188" s="5"/>
      <c r="C188" s="5"/>
      <c r="D188" s="5"/>
      <c r="E188" s="5"/>
      <c r="F188" s="5"/>
      <c r="G188" s="5"/>
      <c r="H188" s="5"/>
      <c r="I188" s="5"/>
      <c r="J188" s="11"/>
    </row>
    <row r="189" spans="1:10" s="78" customFormat="1" ht="51.75" customHeight="1">
      <c r="A189" s="10"/>
      <c r="B189" s="264" t="s">
        <v>201</v>
      </c>
      <c r="C189" s="264"/>
      <c r="D189" s="264"/>
      <c r="E189" s="264"/>
      <c r="F189" s="264"/>
      <c r="G189" s="264"/>
      <c r="H189" s="264"/>
      <c r="I189" s="264"/>
      <c r="J189" s="11"/>
    </row>
    <row r="190" spans="1:10" s="78" customFormat="1" ht="75" customHeight="1">
      <c r="A190" s="10"/>
      <c r="G190" s="268"/>
      <c r="H190" s="268"/>
      <c r="I190" s="268"/>
      <c r="J190" s="11"/>
    </row>
    <row r="191" spans="1:10" s="78" customFormat="1" ht="11.25" customHeight="1">
      <c r="A191" s="10"/>
      <c r="G191" s="267" t="s">
        <v>197</v>
      </c>
      <c r="H191" s="267"/>
      <c r="I191" s="267"/>
      <c r="J191" s="11"/>
    </row>
    <row r="192" spans="2:6" s="78" customFormat="1" ht="6" customHeight="1">
      <c r="B192" s="5"/>
      <c r="C192" s="5"/>
      <c r="D192" s="5"/>
      <c r="E192" s="5"/>
      <c r="F192" s="5"/>
    </row>
  </sheetData>
  <sheetProtection password="E1A4" sheet="1" objects="1" scenarios="1" selectLockedCells="1"/>
  <protectedRanges>
    <protectedRange sqref="I48" name="Str1 osw_szkody1_1"/>
    <protectedRange sqref="H40" name="Str1 okres ubezp_1"/>
    <protectedRange sqref="E49" name="Str1 osw_szkody2_2"/>
    <protectedRange sqref="B137" name="Str2 miejsce podpis_1"/>
    <protectedRange sqref="G126:G128 F115:F121" name="Str2 skladka_kradziez zw_1"/>
    <protectedRange sqref="G114" name="Str2 skladka_koszty dod_1"/>
    <protectedRange sqref="C9" name="Str1 dane_nazwa_1"/>
    <protectedRange sqref="C10" name="Str1 dane_adres siedziby_1"/>
    <protectedRange sqref="C11" name="Str1 dane_adres biura_1"/>
    <protectedRange sqref="C12" name="Str1 dane_NIP_1"/>
    <protectedRange sqref="C13" name="Str1 dane_tel_1"/>
    <protectedRange sqref="E13" name="Str1 dane_tel kom_1"/>
    <protectedRange sqref="G12" name="Str1 dane_mail_1"/>
    <protectedRange sqref="C99:G103" name="Str1 sp stac lista_1"/>
    <protectedRange sqref="H99:H103" name="Str1 sp stac daty_1"/>
    <protectedRange sqref="I99:I103" name="Str1 sp stac wartosc_1"/>
    <protectedRange sqref="E12" name="Str1 dane_REGON_1"/>
    <protectedRange sqref="E133" name="Str1 osw_szkody2_1_1"/>
    <protectedRange sqref="I147 D145:D147 G147" name="Str3 nazwa_1"/>
    <protectedRange sqref="G144" name="Str3 miejsce_1"/>
    <protectedRange sqref="D144" name="Str3 dzien_1"/>
    <protectedRange sqref="D148" name="Str3 nazwisko_1"/>
    <protectedRange sqref="I50 I54" name="Str1 osw_kl podwyk_1_1"/>
    <protectedRange sqref="I79" name="Str1 osw_kl prac_1_1"/>
    <protectedRange sqref="I58 I62 I66" name="Str1 osw_kl naj nier_1_1"/>
    <protectedRange sqref="H47" name="Str1 osw_nr dot polisy_1"/>
    <protectedRange sqref="I70 I75" name="Str1 osw_kl podwyk"/>
    <protectedRange sqref="G123:G125" name="Str2 skladka_kradziez zw_1_1_2"/>
    <protectedRange sqref="C16 C21 C31 C36 C26" name="Str1 dane_nazwa_1_1"/>
    <protectedRange sqref="C17 C22 C32 C37 C27" name="Str1 dane_adres siedziby_1_1"/>
    <protectedRange sqref="C18 C23 C33 C38 C28" name="Str1 dane_NIP_1_1"/>
    <protectedRange sqref="E18 E23 E33 E38 E28" name="Str1 dane_REGON_1_1"/>
    <protectedRange sqref="G18 G23 G33 G38 G28" name="Str1 dane_mail_1_1"/>
  </protectedRanges>
  <mergeCells count="134">
    <mergeCell ref="C37:I37"/>
    <mergeCell ref="G38:I38"/>
    <mergeCell ref="G43:I43"/>
    <mergeCell ref="G44:I44"/>
    <mergeCell ref="B30:I30"/>
    <mergeCell ref="C31:I31"/>
    <mergeCell ref="C32:I32"/>
    <mergeCell ref="G33:I33"/>
    <mergeCell ref="B35:I35"/>
    <mergeCell ref="C36:I36"/>
    <mergeCell ref="C22:I22"/>
    <mergeCell ref="G23:I23"/>
    <mergeCell ref="B25:I25"/>
    <mergeCell ref="C26:I26"/>
    <mergeCell ref="C27:I27"/>
    <mergeCell ref="G28:I28"/>
    <mergeCell ref="B15:I15"/>
    <mergeCell ref="C16:I16"/>
    <mergeCell ref="C17:I17"/>
    <mergeCell ref="G18:I18"/>
    <mergeCell ref="B20:I20"/>
    <mergeCell ref="C21:I21"/>
    <mergeCell ref="G191:I191"/>
    <mergeCell ref="C171:I171"/>
    <mergeCell ref="B173:I173"/>
    <mergeCell ref="G190:I190"/>
    <mergeCell ref="B182:I182"/>
    <mergeCell ref="B184:I184"/>
    <mergeCell ref="C185:I185"/>
    <mergeCell ref="C186:I186"/>
    <mergeCell ref="B187:I187"/>
    <mergeCell ref="B189:I189"/>
    <mergeCell ref="G178:I178"/>
    <mergeCell ref="B180:I180"/>
    <mergeCell ref="C166:I166"/>
    <mergeCell ref="B168:I168"/>
    <mergeCell ref="C169:I169"/>
    <mergeCell ref="C170:I170"/>
    <mergeCell ref="C174:I174"/>
    <mergeCell ref="C175:I175"/>
    <mergeCell ref="C176:I176"/>
    <mergeCell ref="G177:I177"/>
    <mergeCell ref="C160:I160"/>
    <mergeCell ref="C161:I161"/>
    <mergeCell ref="C162:I162"/>
    <mergeCell ref="C163:I163"/>
    <mergeCell ref="C164:I164"/>
    <mergeCell ref="C165:I165"/>
    <mergeCell ref="B150:I150"/>
    <mergeCell ref="B152:I152"/>
    <mergeCell ref="B154:I154"/>
    <mergeCell ref="B156:I156"/>
    <mergeCell ref="C157:I157"/>
    <mergeCell ref="B159:I159"/>
    <mergeCell ref="B145:C145"/>
    <mergeCell ref="D145:I145"/>
    <mergeCell ref="B146:C146"/>
    <mergeCell ref="D146:I146"/>
    <mergeCell ref="B147:C147"/>
    <mergeCell ref="B148:C148"/>
    <mergeCell ref="D148:I148"/>
    <mergeCell ref="D147:E147"/>
    <mergeCell ref="B144:C144"/>
    <mergeCell ref="D144:E144"/>
    <mergeCell ref="G144:I144"/>
    <mergeCell ref="B138:E138"/>
    <mergeCell ref="G138:I138"/>
    <mergeCell ref="B142:I142"/>
    <mergeCell ref="B112:F112"/>
    <mergeCell ref="B113:I113"/>
    <mergeCell ref="B114:F114"/>
    <mergeCell ref="B130:H130"/>
    <mergeCell ref="B131:H131"/>
    <mergeCell ref="B104:H104"/>
    <mergeCell ref="B106:I106"/>
    <mergeCell ref="B110:F110"/>
    <mergeCell ref="B111:I111"/>
    <mergeCell ref="B126:F126"/>
    <mergeCell ref="C90:H90"/>
    <mergeCell ref="C97:G97"/>
    <mergeCell ref="B98:I98"/>
    <mergeCell ref="C99:G99"/>
    <mergeCell ref="C103:G103"/>
    <mergeCell ref="D109:E109"/>
    <mergeCell ref="F109:G109"/>
    <mergeCell ref="C101:G101"/>
    <mergeCell ref="C102:G102"/>
    <mergeCell ref="B93:F93"/>
    <mergeCell ref="B58:H58"/>
    <mergeCell ref="B75:H75"/>
    <mergeCell ref="B50:H50"/>
    <mergeCell ref="B70:H70"/>
    <mergeCell ref="B89:I89"/>
    <mergeCell ref="B96:I96"/>
    <mergeCell ref="G93:I93"/>
    <mergeCell ref="B94:E94"/>
    <mergeCell ref="G94:I94"/>
    <mergeCell ref="B84:I84"/>
    <mergeCell ref="B40:G40"/>
    <mergeCell ref="H40:I40"/>
    <mergeCell ref="B41:I41"/>
    <mergeCell ref="B46:I46"/>
    <mergeCell ref="B62:H62"/>
    <mergeCell ref="B66:H66"/>
    <mergeCell ref="B48:H48"/>
    <mergeCell ref="B49:D49"/>
    <mergeCell ref="E49:I49"/>
    <mergeCell ref="B54:H54"/>
    <mergeCell ref="C11:I11"/>
    <mergeCell ref="B47:G47"/>
    <mergeCell ref="H47:I47"/>
    <mergeCell ref="B4:I4"/>
    <mergeCell ref="B6:I6"/>
    <mergeCell ref="B8:I8"/>
    <mergeCell ref="C9:I9"/>
    <mergeCell ref="C10:I10"/>
    <mergeCell ref="F12:F13"/>
    <mergeCell ref="G12:I13"/>
    <mergeCell ref="B135:I135"/>
    <mergeCell ref="B137:E137"/>
    <mergeCell ref="B129:H129"/>
    <mergeCell ref="B133:D133"/>
    <mergeCell ref="E133:I133"/>
    <mergeCell ref="G137:I137"/>
    <mergeCell ref="B79:H79"/>
    <mergeCell ref="D107:E107"/>
    <mergeCell ref="D108:E108"/>
    <mergeCell ref="C91:H91"/>
    <mergeCell ref="B109:C109"/>
    <mergeCell ref="B122:F122"/>
    <mergeCell ref="B86:I86"/>
    <mergeCell ref="C100:G100"/>
    <mergeCell ref="B85:I85"/>
    <mergeCell ref="B87:I87"/>
  </mergeCells>
  <dataValidations count="16">
    <dataValidation operator="lessThanOrEqual" allowBlank="1" showInputMessage="1" showErrorMessage="1" sqref="G112"/>
    <dataValidation type="date" operator="greaterThan" allowBlank="1" showInputMessage="1" showErrorMessage="1" prompt="Proszę wpisać datę w formacie: &#10;rrrr-mm-dd" error="Proszę wpisać datę w formacie rrrr-mm-dd" sqref="H40:I40">
      <formula1>43466</formula1>
    </dataValidation>
    <dataValidation type="whole" operator="greaterThanOrEqual" allowBlank="1" showInputMessage="1" showErrorMessage="1" prompt="Wpisz LICZBĘ dotychczasowych szkód i roszczeń zaistniałych w ciągu ostatnich 3 lat" error="Wpisz LICZBĘ dotychczasowych szkód i roszczeń zaistniałych w ciągu ostatnich 3 lat" sqref="I48">
      <formula1>0</formula1>
    </dataValidation>
    <dataValidation showInputMessage="1" showErrorMessage="1" sqref="I107 I51:I53 I59:I61 I55:I57 I63:I65 I134 I80:I82 I76:I78 I67:I69 I71:I74"/>
    <dataValidation type="list" showInputMessage="1" showErrorMessage="1" prompt="Wybierz odpowiedź spośród opcji TAK lub NIE" error="Wybierz odpowiedź spośród opcji TAK lub NIE" sqref="I50">
      <formula1>I51:I53</formula1>
    </dataValidation>
    <dataValidation type="decimal" operator="lessThanOrEqual" allowBlank="1" showInputMessage="1" showErrorMessage="1" error="Do ubezpieczenia może zostać zgłoszony mienie o wartości jednostkowej nie większej niż 600.000 zł" sqref="I99:I103">
      <formula1>600000</formula1>
    </dataValidation>
    <dataValidation operator="lessThanOrEqual" allowBlank="1" showInputMessage="1" error="Do ubezpieczenia może zostać zgłoszony dron wraz ze sprzęt pomiarowym o jednostkowej wartości nie większej niż 600.000 zł" sqref="I104"/>
    <dataValidation type="list" allowBlank="1" showInputMessage="1" showErrorMessage="1" sqref="G122">
      <formula1>$G$123:$G$125</formula1>
    </dataValidation>
    <dataValidation type="list" allowBlank="1" showInputMessage="1" showErrorMessage="1" error="Suma ubezpieczenia kosztów dodatkowy musi mieścić się w przedziale między 5.000 zł a 50.000 zł" sqref="G114">
      <formula1>$G$115:$G$121</formula1>
    </dataValidation>
    <dataValidation type="list" showInputMessage="1" showErrorMessage="1" sqref="G126">
      <formula1>$G$127:$G$128</formula1>
    </dataValidation>
    <dataValidation type="list" showInputMessage="1" showErrorMessage="1" sqref="I70">
      <formula1>$I$71:$I$74</formula1>
    </dataValidation>
    <dataValidation type="list" showInputMessage="1" showErrorMessage="1" sqref="I75">
      <formula1>$I$76:$I$78</formula1>
    </dataValidation>
    <dataValidation type="list" sqref="I62 I66 I75 I79 I58 I54">
      <formula1>I63:I65</formula1>
    </dataValidation>
    <dataValidation sqref="I70"/>
    <dataValidation type="list" allowBlank="1" showInputMessage="1" showErrorMessage="1" sqref="B84:I84">
      <formula1>$B$85:$B$87</formula1>
    </dataValidation>
    <dataValidation type="list" showInputMessage="1" showErrorMessage="1" prompt="Wybierz odpowiedź spośród opcji TAK lub NIE" error="Wybierz odpowiedź spośród opcji TAK lub NIE" sqref="I70">
      <formula1>$I$71:$I$74</formula1>
    </dataValidation>
  </dataValidations>
  <printOptions/>
  <pageMargins left="0.5905511811023623" right="0.5905511811023623" top="0.3937007874015748" bottom="0.1968503937007874" header="0.31496062992125984" footer="0"/>
  <pageSetup horizontalDpi="600" verticalDpi="600" orientation="portrait" paperSize="9" r:id="rId4"/>
  <rowBreaks count="4" manualBreakCount="4">
    <brk id="44" max="255" man="1"/>
    <brk id="94" max="255" man="1"/>
    <brk id="138" max="255" man="1"/>
    <brk id="178" max="255" man="1"/>
  </rowBreaks>
  <drawing r:id="rId3"/>
  <legacyDrawing r:id="rId2"/>
</worksheet>
</file>

<file path=xl/worksheets/sheet2.xml><?xml version="1.0" encoding="utf-8"?>
<worksheet xmlns="http://schemas.openxmlformats.org/spreadsheetml/2006/main" xmlns:r="http://schemas.openxmlformats.org/officeDocument/2006/relationships">
  <sheetPr codeName="Arkusz2"/>
  <dimension ref="B1:M84"/>
  <sheetViews>
    <sheetView showGridLines="0" showRowColHeaders="0" zoomScalePageLayoutView="0" workbookViewId="0" topLeftCell="A1">
      <selection activeCell="H6" sqref="H6:J6"/>
    </sheetView>
  </sheetViews>
  <sheetFormatPr defaultColWidth="0" defaultRowHeight="12" customHeight="1" zeroHeight="1"/>
  <cols>
    <col min="1" max="1" width="2.09765625" style="14" customWidth="1"/>
    <col min="2" max="2" width="12.19921875" style="13" customWidth="1"/>
    <col min="3" max="3" width="5.5" style="13" customWidth="1"/>
    <col min="4" max="11" width="6.3984375" style="14" customWidth="1"/>
    <col min="12" max="12" width="14" style="14" customWidth="1"/>
    <col min="13" max="13" width="2.09765625" style="14" customWidth="1"/>
    <col min="14" max="16384" width="0" style="14" hidden="1" customWidth="1"/>
  </cols>
  <sheetData>
    <row r="1" spans="9:12" ht="7.5" customHeight="1">
      <c r="I1" s="27"/>
      <c r="J1" s="27"/>
      <c r="K1" s="27"/>
      <c r="L1" s="27"/>
    </row>
    <row r="2" spans="2:12" ht="40.5" customHeight="1">
      <c r="B2" s="328" t="s">
        <v>25</v>
      </c>
      <c r="C2" s="328"/>
      <c r="D2" s="328"/>
      <c r="E2" s="328"/>
      <c r="F2" s="328"/>
      <c r="G2" s="328"/>
      <c r="H2" s="328"/>
      <c r="I2" s="328"/>
      <c r="J2" s="328"/>
      <c r="K2" s="328"/>
      <c r="L2" s="328"/>
    </row>
    <row r="3" spans="2:12" ht="9.75" customHeight="1">
      <c r="B3" s="26"/>
      <c r="C3" s="26"/>
      <c r="D3" s="26"/>
      <c r="E3" s="26"/>
      <c r="F3" s="26"/>
      <c r="G3" s="26"/>
      <c r="H3" s="26"/>
      <c r="I3" s="26"/>
      <c r="J3" s="26"/>
      <c r="K3" s="26"/>
      <c r="L3" s="26"/>
    </row>
    <row r="4" spans="2:12" ht="15">
      <c r="B4" s="351" t="s">
        <v>53</v>
      </c>
      <c r="C4" s="351"/>
      <c r="D4" s="351"/>
      <c r="E4" s="351"/>
      <c r="F4" s="351"/>
      <c r="G4" s="351"/>
      <c r="H4" s="351"/>
      <c r="I4" s="351"/>
      <c r="J4" s="351"/>
      <c r="K4" s="351"/>
      <c r="L4" s="351"/>
    </row>
    <row r="5" ht="7.5" customHeight="1"/>
    <row r="6" spans="2:12" ht="21.75" customHeight="1">
      <c r="B6" s="341" t="s">
        <v>164</v>
      </c>
      <c r="C6" s="341"/>
      <c r="D6" s="341"/>
      <c r="E6" s="341"/>
      <c r="F6" s="341"/>
      <c r="G6" s="341"/>
      <c r="H6" s="342"/>
      <c r="I6" s="342"/>
      <c r="J6" s="342"/>
      <c r="K6" s="27"/>
      <c r="L6" s="28" t="s">
        <v>26</v>
      </c>
    </row>
    <row r="7" ht="7.5" customHeight="1"/>
    <row r="8" spans="2:12" ht="15.75" customHeight="1">
      <c r="B8" s="343" t="s">
        <v>57</v>
      </c>
      <c r="C8" s="344"/>
      <c r="D8" s="344"/>
      <c r="E8" s="344"/>
      <c r="F8" s="344"/>
      <c r="H8" s="345" t="s">
        <v>58</v>
      </c>
      <c r="I8" s="346"/>
      <c r="J8" s="346"/>
      <c r="K8" s="346"/>
      <c r="L8" s="347"/>
    </row>
    <row r="9" spans="2:12" ht="15.75" customHeight="1">
      <c r="B9" s="344"/>
      <c r="C9" s="344"/>
      <c r="D9" s="344"/>
      <c r="E9" s="344"/>
      <c r="F9" s="344"/>
      <c r="H9" s="348" t="s">
        <v>162</v>
      </c>
      <c r="I9" s="349"/>
      <c r="J9" s="349"/>
      <c r="K9" s="349"/>
      <c r="L9" s="350"/>
    </row>
    <row r="10" spans="2:12" ht="15.75" customHeight="1">
      <c r="B10" s="344"/>
      <c r="C10" s="344"/>
      <c r="D10" s="344"/>
      <c r="E10" s="344"/>
      <c r="F10" s="344"/>
      <c r="H10" s="352" t="s">
        <v>27</v>
      </c>
      <c r="I10" s="353"/>
      <c r="J10" s="353"/>
      <c r="K10" s="354" t="e">
        <f>wniosek!#REF!</f>
        <v>#REF!</v>
      </c>
      <c r="L10" s="355"/>
    </row>
    <row r="11" ht="12" customHeight="1"/>
    <row r="12" spans="2:12" ht="33.75" customHeight="1">
      <c r="B12" s="361" t="s">
        <v>59</v>
      </c>
      <c r="C12" s="361"/>
      <c r="D12" s="356" t="e">
        <f>wniosek!#REF!</f>
        <v>#REF!</v>
      </c>
      <c r="E12" s="356"/>
      <c r="F12" s="356"/>
      <c r="G12" s="356"/>
      <c r="H12" s="356"/>
      <c r="I12" s="356"/>
      <c r="J12" s="356"/>
      <c r="K12" s="356"/>
      <c r="L12" s="356"/>
    </row>
    <row r="13" spans="2:12" ht="33.75" customHeight="1">
      <c r="B13" s="361" t="s">
        <v>60</v>
      </c>
      <c r="C13" s="362"/>
      <c r="D13" s="357" t="e">
        <f>wniosek!#REF!</f>
        <v>#REF!</v>
      </c>
      <c r="E13" s="358"/>
      <c r="F13" s="358"/>
      <c r="G13" s="358"/>
      <c r="H13" s="358"/>
      <c r="I13" s="358"/>
      <c r="J13" s="358"/>
      <c r="K13" s="358"/>
      <c r="L13" s="359"/>
    </row>
    <row r="14" spans="2:12" ht="14.25" customHeight="1">
      <c r="B14" s="29" t="s">
        <v>2</v>
      </c>
      <c r="C14" s="363" t="e">
        <f>wniosek!#REF!</f>
        <v>#REF!</v>
      </c>
      <c r="D14" s="364"/>
      <c r="E14" s="365"/>
      <c r="F14" s="15" t="s">
        <v>1</v>
      </c>
      <c r="G14" s="366" t="e">
        <f>wniosek!#REF!</f>
        <v>#REF!</v>
      </c>
      <c r="H14" s="366"/>
      <c r="I14" s="366"/>
      <c r="J14" s="16" t="s">
        <v>13</v>
      </c>
      <c r="K14" s="272" t="e">
        <f>IF(wniosek!#REF!="","",wniosek!#REF!)</f>
        <v>#REF!</v>
      </c>
      <c r="L14" s="272"/>
    </row>
    <row r="15" ht="7.5" customHeight="1"/>
    <row r="16" spans="2:12" ht="33.75" customHeight="1">
      <c r="B16" s="361" t="s">
        <v>61</v>
      </c>
      <c r="C16" s="361"/>
      <c r="D16" s="356" t="e">
        <f>wniosek!#REF!</f>
        <v>#REF!</v>
      </c>
      <c r="E16" s="356"/>
      <c r="F16" s="356"/>
      <c r="G16" s="356"/>
      <c r="H16" s="356"/>
      <c r="I16" s="356"/>
      <c r="J16" s="356"/>
      <c r="K16" s="356"/>
      <c r="L16" s="356"/>
    </row>
    <row r="17" spans="2:12" ht="33.75" customHeight="1">
      <c r="B17" s="361" t="s">
        <v>60</v>
      </c>
      <c r="C17" s="362"/>
      <c r="D17" s="356" t="e">
        <f>wniosek!#REF!</f>
        <v>#REF!</v>
      </c>
      <c r="E17" s="356"/>
      <c r="F17" s="356"/>
      <c r="G17" s="356"/>
      <c r="H17" s="356"/>
      <c r="I17" s="356"/>
      <c r="J17" s="356"/>
      <c r="K17" s="356"/>
      <c r="L17" s="356"/>
    </row>
    <row r="18" spans="2:12" ht="14.25" customHeight="1">
      <c r="B18" s="29" t="s">
        <v>2</v>
      </c>
      <c r="C18" s="366" t="e">
        <f>wniosek!#REF!</f>
        <v>#REF!</v>
      </c>
      <c r="D18" s="366"/>
      <c r="E18" s="366"/>
      <c r="F18" s="15" t="s">
        <v>1</v>
      </c>
      <c r="G18" s="366" t="e">
        <f>wniosek!#REF!</f>
        <v>#REF!</v>
      </c>
      <c r="H18" s="366"/>
      <c r="I18" s="366"/>
      <c r="J18" s="16" t="s">
        <v>13</v>
      </c>
      <c r="K18" s="272" t="e">
        <f>IF(wniosek!#REF!="","",wniosek!#REF!)</f>
        <v>#REF!</v>
      </c>
      <c r="L18" s="272"/>
    </row>
    <row r="19" ht="7.5" customHeight="1"/>
    <row r="20" spans="2:12" ht="33.75" customHeight="1">
      <c r="B20" s="361" t="s">
        <v>62</v>
      </c>
      <c r="C20" s="362"/>
      <c r="D20" s="356" t="e">
        <f>wniosek!#REF!</f>
        <v>#REF!</v>
      </c>
      <c r="E20" s="356"/>
      <c r="F20" s="356"/>
      <c r="G20" s="356"/>
      <c r="H20" s="356"/>
      <c r="I20" s="356"/>
      <c r="J20" s="356"/>
      <c r="K20" s="356"/>
      <c r="L20" s="356"/>
    </row>
    <row r="21" ht="7.5" customHeight="1"/>
    <row r="22" spans="2:12" ht="14.25" customHeight="1">
      <c r="B22" s="368" t="s">
        <v>28</v>
      </c>
      <c r="C22" s="368"/>
      <c r="D22" s="368"/>
      <c r="E22" s="23" t="s">
        <v>29</v>
      </c>
      <c r="F22" s="369" t="e">
        <f>wniosek!#REF!</f>
        <v>#REF!</v>
      </c>
      <c r="G22" s="369"/>
      <c r="H22" s="23" t="s">
        <v>17</v>
      </c>
      <c r="I22" s="369" t="e">
        <f>DATE(YEAR(F22)+1,MONTH(F22),DAY(F22)-1)</f>
        <v>#REF!</v>
      </c>
      <c r="J22" s="369"/>
      <c r="K22" s="370"/>
      <c r="L22" s="370"/>
    </row>
    <row r="23" ht="7.5" customHeight="1"/>
    <row r="24" spans="2:12" ht="27.75" customHeight="1">
      <c r="B24" s="360" t="s">
        <v>97</v>
      </c>
      <c r="C24" s="360"/>
      <c r="D24" s="360"/>
      <c r="E24" s="360"/>
      <c r="F24" s="360"/>
      <c r="G24" s="360"/>
      <c r="H24" s="360"/>
      <c r="I24" s="360"/>
      <c r="J24" s="360"/>
      <c r="K24" s="360"/>
      <c r="L24" s="360"/>
    </row>
    <row r="25" spans="2:12" ht="24.75" customHeight="1">
      <c r="B25" s="294" t="s">
        <v>11</v>
      </c>
      <c r="C25" s="294"/>
      <c r="D25" s="294"/>
      <c r="E25" s="294"/>
      <c r="F25" s="295" t="s">
        <v>64</v>
      </c>
      <c r="G25" s="292"/>
      <c r="H25" s="292"/>
      <c r="I25" s="292" t="s">
        <v>56</v>
      </c>
      <c r="J25" s="292"/>
      <c r="K25" s="30" t="s">
        <v>55</v>
      </c>
      <c r="L25" s="30" t="s">
        <v>63</v>
      </c>
    </row>
    <row r="26" spans="2:12" ht="24" customHeight="1">
      <c r="B26" s="307" t="s">
        <v>154</v>
      </c>
      <c r="C26" s="308"/>
      <c r="D26" s="308"/>
      <c r="E26" s="308"/>
      <c r="F26" s="288" t="e">
        <f>wniosek!#REF!</f>
        <v>#REF!</v>
      </c>
      <c r="G26" s="289"/>
      <c r="H26" s="289"/>
      <c r="I26" s="276">
        <v>300</v>
      </c>
      <c r="J26" s="277"/>
      <c r="K26" s="68" t="e">
        <f>wniosek!#REF!*10</f>
        <v>#REF!</v>
      </c>
      <c r="L26" s="22" t="e">
        <f>wniosek!#REF!</f>
        <v>#REF!</v>
      </c>
    </row>
    <row r="27" spans="2:12" ht="24" customHeight="1">
      <c r="B27" s="307" t="s">
        <v>155</v>
      </c>
      <c r="C27" s="308"/>
      <c r="D27" s="308"/>
      <c r="E27" s="308"/>
      <c r="F27" s="288" t="e">
        <f>wniosek!#REF!</f>
        <v>#REF!</v>
      </c>
      <c r="G27" s="289"/>
      <c r="H27" s="289"/>
      <c r="I27" s="278"/>
      <c r="J27" s="279"/>
      <c r="K27" s="303" t="e">
        <f>wniosek!#REF!*10</f>
        <v>#REF!</v>
      </c>
      <c r="L27" s="305" t="e">
        <f>wniosek!#REF!</f>
        <v>#REF!</v>
      </c>
    </row>
    <row r="28" spans="2:12" ht="24" customHeight="1">
      <c r="B28" s="307" t="s">
        <v>156</v>
      </c>
      <c r="C28" s="308"/>
      <c r="D28" s="308"/>
      <c r="E28" s="308"/>
      <c r="F28" s="288" t="e">
        <f>wniosek!#REF!</f>
        <v>#REF!</v>
      </c>
      <c r="G28" s="289"/>
      <c r="H28" s="289"/>
      <c r="I28" s="280"/>
      <c r="J28" s="281"/>
      <c r="K28" s="304"/>
      <c r="L28" s="306"/>
    </row>
    <row r="29" spans="5:12" ht="14.25" customHeight="1">
      <c r="E29" s="14" t="s">
        <v>65</v>
      </c>
      <c r="F29" s="288" t="e">
        <f>SUM(F26:H28)</f>
        <v>#REF!</v>
      </c>
      <c r="G29" s="289"/>
      <c r="H29" s="289"/>
      <c r="K29" s="14" t="s">
        <v>65</v>
      </c>
      <c r="L29" s="22" t="e">
        <f>IF(SUM(F26:H28)=0,0,MAX(SUM(L26:L28),200))</f>
        <v>#REF!</v>
      </c>
    </row>
    <row r="30" ht="7.5" customHeight="1"/>
    <row r="31" spans="2:12" ht="12" customHeight="1">
      <c r="B31" s="293" t="s">
        <v>66</v>
      </c>
      <c r="C31" s="293"/>
      <c r="D31" s="293"/>
      <c r="E31" s="293"/>
      <c r="F31" s="293"/>
      <c r="G31" s="293"/>
      <c r="H31" s="293"/>
      <c r="I31" s="293"/>
      <c r="J31" s="293"/>
      <c r="K31" s="293"/>
      <c r="L31" s="293"/>
    </row>
    <row r="32" spans="2:12" ht="24.75" customHeight="1">
      <c r="B32" s="294" t="s">
        <v>11</v>
      </c>
      <c r="C32" s="294"/>
      <c r="D32" s="294"/>
      <c r="E32" s="294"/>
      <c r="F32" s="295" t="s">
        <v>64</v>
      </c>
      <c r="G32" s="292"/>
      <c r="H32" s="292"/>
      <c r="I32" s="292" t="s">
        <v>56</v>
      </c>
      <c r="J32" s="292"/>
      <c r="K32" s="30" t="s">
        <v>55</v>
      </c>
      <c r="L32" s="30" t="s">
        <v>63</v>
      </c>
    </row>
    <row r="33" spans="2:12" ht="12" customHeight="1">
      <c r="B33" s="307" t="s">
        <v>67</v>
      </c>
      <c r="C33" s="308"/>
      <c r="D33" s="308"/>
      <c r="E33" s="308"/>
      <c r="F33" s="282" t="e">
        <f>wniosek!#REF!</f>
        <v>#REF!</v>
      </c>
      <c r="G33" s="283"/>
      <c r="H33" s="284"/>
      <c r="I33" s="276">
        <v>300</v>
      </c>
      <c r="J33" s="277"/>
      <c r="K33" s="303" t="e">
        <f>wniosek!#REF!*10</f>
        <v>#REF!</v>
      </c>
      <c r="L33" s="305" t="e">
        <f>wniosek!#REF!</f>
        <v>#REF!</v>
      </c>
    </row>
    <row r="34" spans="2:12" ht="12" customHeight="1">
      <c r="B34" s="307" t="s">
        <v>68</v>
      </c>
      <c r="C34" s="308"/>
      <c r="D34" s="308"/>
      <c r="E34" s="308"/>
      <c r="F34" s="285"/>
      <c r="G34" s="286"/>
      <c r="H34" s="287"/>
      <c r="I34" s="280"/>
      <c r="J34" s="281"/>
      <c r="K34" s="304"/>
      <c r="L34" s="306"/>
    </row>
    <row r="35" spans="5:12" ht="14.25" customHeight="1">
      <c r="E35" s="14" t="s">
        <v>65</v>
      </c>
      <c r="F35" s="288" t="e">
        <f>SUM(F33)</f>
        <v>#REF!</v>
      </c>
      <c r="G35" s="289"/>
      <c r="H35" s="289"/>
      <c r="K35" s="14" t="s">
        <v>65</v>
      </c>
      <c r="L35" s="22" t="e">
        <f>SUM(L33:L34)</f>
        <v>#REF!</v>
      </c>
    </row>
    <row r="36" ht="7.5" customHeight="1"/>
    <row r="37" spans="2:12" ht="12" customHeight="1">
      <c r="B37" s="293" t="s">
        <v>71</v>
      </c>
      <c r="C37" s="293"/>
      <c r="D37" s="293"/>
      <c r="E37" s="293"/>
      <c r="F37" s="293"/>
      <c r="G37" s="293"/>
      <c r="H37" s="293"/>
      <c r="I37" s="293"/>
      <c r="J37" s="293"/>
      <c r="K37" s="293"/>
      <c r="L37" s="293"/>
    </row>
    <row r="38" spans="2:12" ht="24.75" customHeight="1">
      <c r="B38" s="294" t="s">
        <v>11</v>
      </c>
      <c r="C38" s="294"/>
      <c r="D38" s="294"/>
      <c r="E38" s="294"/>
      <c r="F38" s="295" t="s">
        <v>64</v>
      </c>
      <c r="G38" s="292"/>
      <c r="H38" s="292"/>
      <c r="I38" s="296" t="s">
        <v>56</v>
      </c>
      <c r="J38" s="297"/>
      <c r="K38" s="30" t="s">
        <v>55</v>
      </c>
      <c r="L38" s="30" t="s">
        <v>63</v>
      </c>
    </row>
    <row r="39" spans="2:12" ht="37.5" customHeight="1">
      <c r="B39" s="307" t="s">
        <v>69</v>
      </c>
      <c r="C39" s="308"/>
      <c r="D39" s="308"/>
      <c r="E39" s="308"/>
      <c r="F39" s="288" t="e">
        <f>IF(wniosek!#REF!="Brak ochrony",0,wniosek!#REF!)</f>
        <v>#REF!</v>
      </c>
      <c r="G39" s="289"/>
      <c r="H39" s="289"/>
      <c r="I39" s="290" t="e">
        <f>IF(wniosek!#REF!="Brak ochrony","","500 zł")</f>
        <v>#REF!</v>
      </c>
      <c r="J39" s="291"/>
      <c r="K39" s="31" t="e">
        <f>IF(wniosek!#REF!="Brak ochrony","",wniosek!#REF!*10)</f>
        <v>#REF!</v>
      </c>
      <c r="L39" s="32" t="e">
        <f>wniosek!#REF!</f>
        <v>#REF!</v>
      </c>
    </row>
    <row r="40" spans="2:12" ht="37.5" customHeight="1">
      <c r="B40" s="307" t="s">
        <v>70</v>
      </c>
      <c r="C40" s="308"/>
      <c r="D40" s="308"/>
      <c r="E40" s="308"/>
      <c r="F40" s="288" t="e">
        <f>IF(wniosek!#REF!="Brak ochrony",0,wniosek!#REF!&amp;",00"&amp;" / "&amp;wniosek!#REF!)</f>
        <v>#REF!</v>
      </c>
      <c r="G40" s="289"/>
      <c r="H40" s="289"/>
      <c r="I40" s="290" t="e">
        <f>IF(wniosek!#REF!="Brak ochrony","","300 zł")</f>
        <v>#REF!</v>
      </c>
      <c r="J40" s="291"/>
      <c r="K40" s="69" t="e">
        <f>IF(wniosek!#REF!="Brak ochrony","",wniosek!#REF!)</f>
        <v>#REF!</v>
      </c>
      <c r="L40" s="32" t="e">
        <f>wniosek!#REF!</f>
        <v>#REF!</v>
      </c>
    </row>
    <row r="41" spans="6:12" ht="14.25" customHeight="1">
      <c r="F41" s="334"/>
      <c r="G41" s="335"/>
      <c r="H41" s="335"/>
      <c r="K41" s="14" t="s">
        <v>65</v>
      </c>
      <c r="L41" s="22" t="e">
        <f>SUM(L39:L40)</f>
        <v>#REF!</v>
      </c>
    </row>
    <row r="42" ht="7.5" customHeight="1"/>
    <row r="43" ht="7.5" customHeight="1"/>
    <row r="44" spans="2:12" ht="40.5" customHeight="1">
      <c r="B44" s="328" t="s">
        <v>25</v>
      </c>
      <c r="C44" s="328"/>
      <c r="D44" s="328"/>
      <c r="E44" s="328"/>
      <c r="F44" s="328"/>
      <c r="G44" s="328"/>
      <c r="H44" s="328"/>
      <c r="I44" s="328"/>
      <c r="J44" s="328"/>
      <c r="K44" s="328"/>
      <c r="L44" s="328"/>
    </row>
    <row r="45" spans="2:12" ht="9.75" customHeight="1">
      <c r="B45" s="26"/>
      <c r="C45" s="26"/>
      <c r="D45" s="26"/>
      <c r="E45" s="26"/>
      <c r="F45" s="26"/>
      <c r="G45" s="26"/>
      <c r="H45" s="26"/>
      <c r="I45" s="26"/>
      <c r="J45" s="26"/>
      <c r="K45" s="26"/>
      <c r="L45" s="26"/>
    </row>
    <row r="46" spans="2:12" ht="80.25" customHeight="1">
      <c r="B46" s="19" t="s">
        <v>20</v>
      </c>
      <c r="C46" s="337" t="s">
        <v>98</v>
      </c>
      <c r="D46" s="338"/>
      <c r="E46" s="338"/>
      <c r="F46" s="338"/>
      <c r="G46" s="338"/>
      <c r="H46" s="338"/>
      <c r="I46" s="338"/>
      <c r="J46" s="338"/>
      <c r="K46" s="338"/>
      <c r="L46" s="339"/>
    </row>
    <row r="47" spans="2:12" ht="11.25">
      <c r="B47" s="20"/>
      <c r="C47" s="20"/>
      <c r="D47" s="21"/>
      <c r="E47" s="21"/>
      <c r="F47" s="21"/>
      <c r="G47" s="21"/>
      <c r="H47" s="21"/>
      <c r="I47" s="21"/>
      <c r="J47" s="21"/>
      <c r="K47" s="21"/>
      <c r="L47" s="21"/>
    </row>
    <row r="48" spans="2:12" ht="24" customHeight="1">
      <c r="B48" s="19" t="s">
        <v>22</v>
      </c>
      <c r="C48" s="340" t="s">
        <v>21</v>
      </c>
      <c r="D48" s="340"/>
      <c r="E48" s="340"/>
      <c r="F48" s="340"/>
      <c r="G48" s="340"/>
      <c r="H48" s="340"/>
      <c r="I48" s="340"/>
      <c r="J48" s="340"/>
      <c r="K48" s="340"/>
      <c r="L48" s="340"/>
    </row>
    <row r="49" ht="11.25"/>
    <row r="50" spans="2:8" ht="14.25" customHeight="1">
      <c r="B50" s="330" t="s">
        <v>75</v>
      </c>
      <c r="C50" s="330"/>
      <c r="D50" s="330"/>
      <c r="E50" s="331"/>
      <c r="F50" s="329" t="e">
        <f>wniosek!#REF!</f>
        <v>#REF!</v>
      </c>
      <c r="G50" s="329"/>
      <c r="H50" s="24" t="s">
        <v>72</v>
      </c>
    </row>
    <row r="51" spans="2:12" ht="14.25" customHeight="1">
      <c r="B51" s="298" t="s">
        <v>73</v>
      </c>
      <c r="C51" s="298"/>
      <c r="D51" s="298"/>
      <c r="E51" s="298"/>
      <c r="F51" s="298"/>
      <c r="G51" s="298"/>
      <c r="H51" s="298"/>
      <c r="I51" s="299"/>
      <c r="J51" s="299"/>
      <c r="K51" s="299"/>
      <c r="L51" s="299"/>
    </row>
    <row r="52" ht="7.5" customHeight="1"/>
    <row r="53" spans="2:8" ht="12" customHeight="1">
      <c r="B53" s="33" t="s">
        <v>31</v>
      </c>
      <c r="C53" s="273" t="e">
        <f>F50</f>
        <v>#REF!</v>
      </c>
      <c r="D53" s="274"/>
      <c r="E53" s="275" t="s">
        <v>32</v>
      </c>
      <c r="F53" s="225"/>
      <c r="G53" s="300"/>
      <c r="H53" s="300"/>
    </row>
    <row r="54" spans="5:6" ht="4.5" customHeight="1">
      <c r="E54" s="21"/>
      <c r="F54" s="21"/>
    </row>
    <row r="55" spans="2:8" ht="12" customHeight="1">
      <c r="B55" s="33" t="s">
        <v>34</v>
      </c>
      <c r="C55" s="274" t="s">
        <v>30</v>
      </c>
      <c r="D55" s="274"/>
      <c r="E55" s="275" t="s">
        <v>32</v>
      </c>
      <c r="F55" s="225"/>
      <c r="G55" s="300"/>
      <c r="H55" s="300"/>
    </row>
    <row r="56" spans="5:6" ht="4.5" customHeight="1">
      <c r="E56" s="21"/>
      <c r="F56" s="21"/>
    </row>
    <row r="57" spans="2:8" ht="12" customHeight="1">
      <c r="B57" s="33" t="s">
        <v>33</v>
      </c>
      <c r="C57" s="301" t="s">
        <v>30</v>
      </c>
      <c r="D57" s="301"/>
      <c r="E57" s="275" t="s">
        <v>32</v>
      </c>
      <c r="F57" s="225"/>
      <c r="G57" s="333"/>
      <c r="H57" s="333"/>
    </row>
    <row r="58" spans="5:6" ht="4.5" customHeight="1">
      <c r="E58" s="21"/>
      <c r="F58" s="21"/>
    </row>
    <row r="59" spans="2:8" ht="12" customHeight="1">
      <c r="B59" s="33" t="s">
        <v>35</v>
      </c>
      <c r="C59" s="301" t="s">
        <v>30</v>
      </c>
      <c r="D59" s="301"/>
      <c r="E59" s="275" t="s">
        <v>32</v>
      </c>
      <c r="F59" s="225"/>
      <c r="G59" s="333"/>
      <c r="H59" s="333"/>
    </row>
    <row r="60" ht="12" customHeight="1"/>
    <row r="61" spans="2:12" ht="12" customHeight="1">
      <c r="B61" s="371" t="s">
        <v>36</v>
      </c>
      <c r="C61" s="371"/>
      <c r="D61" s="371"/>
      <c r="E61" s="371"/>
      <c r="F61" s="371"/>
      <c r="G61" s="371"/>
      <c r="H61" s="371"/>
      <c r="I61" s="371"/>
      <c r="J61" s="371"/>
      <c r="K61" s="371"/>
      <c r="L61" s="371"/>
    </row>
    <row r="62" spans="2:12" ht="33" customHeight="1">
      <c r="B62" s="302" t="s">
        <v>157</v>
      </c>
      <c r="C62" s="302"/>
      <c r="D62" s="302"/>
      <c r="E62" s="302"/>
      <c r="F62" s="302"/>
      <c r="G62" s="302"/>
      <c r="H62" s="302"/>
      <c r="I62" s="302"/>
      <c r="J62" s="302"/>
      <c r="K62" s="302"/>
      <c r="L62" s="302"/>
    </row>
    <row r="63" ht="7.5" customHeight="1"/>
    <row r="64" spans="2:12" ht="14.25" customHeight="1">
      <c r="B64" s="34" t="s">
        <v>37</v>
      </c>
      <c r="C64" s="34"/>
      <c r="D64" s="34"/>
      <c r="E64" s="372"/>
      <c r="F64" s="373"/>
      <c r="G64" s="24"/>
      <c r="I64" s="374" t="s">
        <v>37</v>
      </c>
      <c r="J64" s="374"/>
      <c r="K64" s="375"/>
      <c r="L64" s="44"/>
    </row>
    <row r="65" spans="2:12" ht="11.25">
      <c r="B65" s="336" t="s">
        <v>38</v>
      </c>
      <c r="C65" s="336"/>
      <c r="D65" s="336"/>
      <c r="E65" s="336"/>
      <c r="F65" s="336"/>
      <c r="G65" s="36"/>
      <c r="I65" s="36" t="s">
        <v>39</v>
      </c>
      <c r="J65" s="36"/>
      <c r="K65" s="36"/>
      <c r="L65" s="36"/>
    </row>
    <row r="66" spans="2:12" ht="52.5" customHeight="1">
      <c r="B66" s="317"/>
      <c r="C66" s="317"/>
      <c r="D66" s="317"/>
      <c r="E66" s="317"/>
      <c r="I66" s="17"/>
      <c r="J66" s="367"/>
      <c r="K66" s="367"/>
      <c r="L66" s="367"/>
    </row>
    <row r="67" spans="2:12" ht="12" customHeight="1">
      <c r="B67" s="318" t="s">
        <v>40</v>
      </c>
      <c r="C67" s="318"/>
      <c r="D67" s="318"/>
      <c r="E67" s="318"/>
      <c r="F67" s="35"/>
      <c r="G67" s="35"/>
      <c r="H67" s="35"/>
      <c r="J67" s="37" t="s">
        <v>41</v>
      </c>
      <c r="K67" s="37"/>
      <c r="L67" s="37"/>
    </row>
    <row r="68" ht="7.5" customHeight="1"/>
    <row r="69" spans="2:12" ht="12" customHeight="1">
      <c r="B69" s="327" t="s">
        <v>42</v>
      </c>
      <c r="C69" s="327"/>
      <c r="D69" s="327"/>
      <c r="E69" s="327"/>
      <c r="F69" s="327"/>
      <c r="G69" s="327"/>
      <c r="H69" s="327"/>
      <c r="I69" s="327"/>
      <c r="J69" s="327"/>
      <c r="K69" s="327"/>
      <c r="L69" s="327"/>
    </row>
    <row r="70" spans="2:12" ht="22.5" customHeight="1">
      <c r="B70" s="332" t="s">
        <v>43</v>
      </c>
      <c r="C70" s="332"/>
      <c r="D70" s="332"/>
      <c r="E70" s="332"/>
      <c r="F70" s="332"/>
      <c r="G70" s="332"/>
      <c r="H70" s="332"/>
      <c r="I70" s="332"/>
      <c r="J70" s="332"/>
      <c r="K70" s="332"/>
      <c r="L70" s="332"/>
    </row>
    <row r="71" spans="2:12" ht="12" customHeight="1">
      <c r="B71" s="327" t="s">
        <v>44</v>
      </c>
      <c r="C71" s="327"/>
      <c r="D71" s="327"/>
      <c r="E71" s="327"/>
      <c r="F71" s="327"/>
      <c r="G71" s="327"/>
      <c r="H71" s="327"/>
      <c r="I71" s="327"/>
      <c r="J71" s="327"/>
      <c r="K71" s="327"/>
      <c r="L71" s="327"/>
    </row>
    <row r="72" spans="2:12" ht="57.75" customHeight="1">
      <c r="B72" s="302" t="s">
        <v>76</v>
      </c>
      <c r="C72" s="302"/>
      <c r="D72" s="302"/>
      <c r="E72" s="302"/>
      <c r="F72" s="302"/>
      <c r="G72" s="302"/>
      <c r="H72" s="302"/>
      <c r="I72" s="302"/>
      <c r="J72" s="302"/>
      <c r="K72" s="302"/>
      <c r="L72" s="302"/>
    </row>
    <row r="73" spans="2:12" ht="12" customHeight="1">
      <c r="B73" s="327" t="s">
        <v>45</v>
      </c>
      <c r="C73" s="327"/>
      <c r="D73" s="327"/>
      <c r="E73" s="327"/>
      <c r="F73" s="327"/>
      <c r="G73" s="327"/>
      <c r="H73" s="327"/>
      <c r="I73" s="327"/>
      <c r="J73" s="327"/>
      <c r="K73" s="327"/>
      <c r="L73" s="327"/>
    </row>
    <row r="74" spans="2:12" ht="19.5" customHeight="1">
      <c r="B74" s="302" t="s">
        <v>74</v>
      </c>
      <c r="C74" s="302"/>
      <c r="D74" s="302"/>
      <c r="E74" s="302"/>
      <c r="F74" s="302"/>
      <c r="G74" s="302"/>
      <c r="H74" s="302"/>
      <c r="I74" s="302"/>
      <c r="J74" s="302"/>
      <c r="K74" s="302"/>
      <c r="L74" s="302"/>
    </row>
    <row r="75" spans="10:12" ht="12" customHeight="1">
      <c r="J75" s="317"/>
      <c r="K75" s="317"/>
      <c r="L75" s="317"/>
    </row>
    <row r="76" spans="4:12" ht="12" customHeight="1">
      <c r="D76" s="318" t="s">
        <v>46</v>
      </c>
      <c r="E76" s="318"/>
      <c r="F76" s="318"/>
      <c r="J76" s="318" t="s">
        <v>47</v>
      </c>
      <c r="K76" s="318"/>
      <c r="L76" s="318"/>
    </row>
    <row r="77" spans="4:12" ht="12" customHeight="1">
      <c r="D77" s="25"/>
      <c r="E77" s="25"/>
      <c r="F77" s="25"/>
      <c r="J77" s="25"/>
      <c r="K77" s="25"/>
      <c r="L77" s="25"/>
    </row>
    <row r="78" spans="2:12" ht="4.5" customHeight="1">
      <c r="B78" s="324"/>
      <c r="C78" s="325"/>
      <c r="D78" s="325"/>
      <c r="E78" s="325"/>
      <c r="F78" s="325"/>
      <c r="G78" s="325"/>
      <c r="H78" s="325"/>
      <c r="I78" s="325"/>
      <c r="J78" s="325"/>
      <c r="K78" s="325"/>
      <c r="L78" s="326"/>
    </row>
    <row r="79" spans="2:13" ht="18" customHeight="1">
      <c r="B79" s="319" t="s">
        <v>48</v>
      </c>
      <c r="C79" s="320"/>
      <c r="D79" s="320"/>
      <c r="E79" s="323" t="s">
        <v>49</v>
      </c>
      <c r="F79" s="323"/>
      <c r="G79" s="323"/>
      <c r="H79" s="323"/>
      <c r="I79" s="323"/>
      <c r="J79" s="323"/>
      <c r="K79" s="321" t="s">
        <v>50</v>
      </c>
      <c r="L79" s="322"/>
      <c r="M79" s="38"/>
    </row>
    <row r="80" spans="2:12" ht="23.25" customHeight="1">
      <c r="B80" s="314" t="s">
        <v>51</v>
      </c>
      <c r="C80" s="315"/>
      <c r="D80" s="315"/>
      <c r="E80" s="315"/>
      <c r="F80" s="315"/>
      <c r="G80" s="315"/>
      <c r="H80" s="315"/>
      <c r="I80" s="315"/>
      <c r="J80" s="315"/>
      <c r="K80" s="315"/>
      <c r="L80" s="316"/>
    </row>
    <row r="81" spans="2:12" ht="4.5" customHeight="1">
      <c r="B81" s="309"/>
      <c r="C81" s="310"/>
      <c r="D81" s="310"/>
      <c r="E81" s="310"/>
      <c r="F81" s="310"/>
      <c r="G81" s="310"/>
      <c r="H81" s="310"/>
      <c r="I81" s="310"/>
      <c r="J81" s="310"/>
      <c r="K81" s="310"/>
      <c r="L81" s="311"/>
    </row>
    <row r="82" spans="5:11" ht="12" customHeight="1">
      <c r="E82" s="39"/>
      <c r="F82" s="39"/>
      <c r="G82" s="39"/>
      <c r="H82" s="39"/>
      <c r="I82" s="39"/>
      <c r="J82" s="39"/>
      <c r="K82" s="39"/>
    </row>
    <row r="83" spans="2:13" s="18" customFormat="1" ht="21.75" customHeight="1">
      <c r="B83" s="41"/>
      <c r="C83" s="41"/>
      <c r="G83" s="42"/>
      <c r="H83" s="43"/>
      <c r="I83" s="43"/>
      <c r="J83" s="43" t="s">
        <v>164</v>
      </c>
      <c r="K83" s="312">
        <f>Polisa!H6</f>
        <v>0</v>
      </c>
      <c r="L83" s="312"/>
      <c r="M83" s="40"/>
    </row>
    <row r="84" spans="2:12" s="18" customFormat="1" ht="12" customHeight="1">
      <c r="B84" s="313" t="s">
        <v>52</v>
      </c>
      <c r="C84" s="313"/>
      <c r="D84" s="313"/>
      <c r="E84" s="313"/>
      <c r="F84" s="313"/>
      <c r="G84" s="313"/>
      <c r="H84" s="313"/>
      <c r="I84" s="313"/>
      <c r="J84" s="313"/>
      <c r="K84" s="313"/>
      <c r="L84" s="313"/>
    </row>
    <row r="85" ht="7.5" customHeight="1"/>
  </sheetData>
  <sheetProtection password="E1A4" sheet="1" selectLockedCells="1"/>
  <protectedRanges>
    <protectedRange sqref="C53" name="Str2 rata1"/>
    <protectedRange sqref="B44" name="Str2 Naglowek"/>
    <protectedRange sqref="H6" name="Str1 polisa nr"/>
    <protectedRange sqref="B2" name="Str1 Naglowek"/>
    <protectedRange sqref="C48" name="Str2 cesja"/>
    <protectedRange sqref="C46" name="Str2 postanow dod"/>
    <protectedRange sqref="C55" name="Str2 rata2"/>
    <protectedRange sqref="G53" name="Str2 rata 1_data"/>
    <protectedRange sqref="G55" name="Str2 rata2_data"/>
    <protectedRange sqref="J66" name="Str2 podpis_PZU"/>
  </protectedRanges>
  <mergeCells count="109">
    <mergeCell ref="K27:K28"/>
    <mergeCell ref="L27:L28"/>
    <mergeCell ref="B72:L72"/>
    <mergeCell ref="C59:D59"/>
    <mergeCell ref="E59:F59"/>
    <mergeCell ref="G59:H59"/>
    <mergeCell ref="B61:L61"/>
    <mergeCell ref="B62:L62"/>
    <mergeCell ref="E64:F64"/>
    <mergeCell ref="I64:K64"/>
    <mergeCell ref="B67:E67"/>
    <mergeCell ref="J66:L66"/>
    <mergeCell ref="B22:D22"/>
    <mergeCell ref="F22:G22"/>
    <mergeCell ref="I22:J22"/>
    <mergeCell ref="B20:C20"/>
    <mergeCell ref="D20:L20"/>
    <mergeCell ref="K22:L22"/>
    <mergeCell ref="F35:H35"/>
    <mergeCell ref="B26:E26"/>
    <mergeCell ref="B16:C16"/>
    <mergeCell ref="B17:C17"/>
    <mergeCell ref="D17:L17"/>
    <mergeCell ref="D16:L16"/>
    <mergeCell ref="G18:I18"/>
    <mergeCell ref="K18:L18"/>
    <mergeCell ref="C18:E18"/>
    <mergeCell ref="D12:L12"/>
    <mergeCell ref="D13:L13"/>
    <mergeCell ref="I25:J25"/>
    <mergeCell ref="F25:H25"/>
    <mergeCell ref="B25:E25"/>
    <mergeCell ref="B24:L24"/>
    <mergeCell ref="B12:C12"/>
    <mergeCell ref="B13:C13"/>
    <mergeCell ref="C14:E14"/>
    <mergeCell ref="G14:I14"/>
    <mergeCell ref="B2:L2"/>
    <mergeCell ref="B6:G6"/>
    <mergeCell ref="H6:J6"/>
    <mergeCell ref="B8:F10"/>
    <mergeCell ref="H8:L8"/>
    <mergeCell ref="H9:L9"/>
    <mergeCell ref="B4:L4"/>
    <mergeCell ref="H10:J10"/>
    <mergeCell ref="K10:L10"/>
    <mergeCell ref="F26:H26"/>
    <mergeCell ref="B27:E27"/>
    <mergeCell ref="F27:H27"/>
    <mergeCell ref="F29:H29"/>
    <mergeCell ref="B28:E28"/>
    <mergeCell ref="F28:H28"/>
    <mergeCell ref="B33:E33"/>
    <mergeCell ref="F41:H41"/>
    <mergeCell ref="B65:F65"/>
    <mergeCell ref="B66:E66"/>
    <mergeCell ref="C46:L46"/>
    <mergeCell ref="C48:L48"/>
    <mergeCell ref="C55:D55"/>
    <mergeCell ref="E55:F55"/>
    <mergeCell ref="B40:E40"/>
    <mergeCell ref="B39:E39"/>
    <mergeCell ref="B78:L78"/>
    <mergeCell ref="B73:L73"/>
    <mergeCell ref="B44:L44"/>
    <mergeCell ref="F50:G50"/>
    <mergeCell ref="B50:E50"/>
    <mergeCell ref="B69:L69"/>
    <mergeCell ref="B70:L70"/>
    <mergeCell ref="B71:L71"/>
    <mergeCell ref="E57:F57"/>
    <mergeCell ref="G57:H57"/>
    <mergeCell ref="B81:L81"/>
    <mergeCell ref="K83:L83"/>
    <mergeCell ref="B84:L84"/>
    <mergeCell ref="B80:L80"/>
    <mergeCell ref="J75:L75"/>
    <mergeCell ref="J76:L76"/>
    <mergeCell ref="D76:F76"/>
    <mergeCell ref="B79:D79"/>
    <mergeCell ref="K79:L79"/>
    <mergeCell ref="E79:J79"/>
    <mergeCell ref="G55:H55"/>
    <mergeCell ref="C57:D57"/>
    <mergeCell ref="B74:L74"/>
    <mergeCell ref="K33:K34"/>
    <mergeCell ref="L33:L34"/>
    <mergeCell ref="B31:L31"/>
    <mergeCell ref="B32:E32"/>
    <mergeCell ref="F32:H32"/>
    <mergeCell ref="G53:H53"/>
    <mergeCell ref="B34:E34"/>
    <mergeCell ref="B38:E38"/>
    <mergeCell ref="F38:H38"/>
    <mergeCell ref="I38:J38"/>
    <mergeCell ref="B51:H51"/>
    <mergeCell ref="I51:L51"/>
    <mergeCell ref="F39:H39"/>
    <mergeCell ref="I39:J39"/>
    <mergeCell ref="K14:L14"/>
    <mergeCell ref="C53:D53"/>
    <mergeCell ref="E53:F53"/>
    <mergeCell ref="I26:J28"/>
    <mergeCell ref="F33:H34"/>
    <mergeCell ref="I33:J34"/>
    <mergeCell ref="F40:H40"/>
    <mergeCell ref="I40:J40"/>
    <mergeCell ref="I32:J32"/>
    <mergeCell ref="B37:L37"/>
  </mergeCells>
  <printOptions horizontalCentered="1"/>
  <pageMargins left="0.3937007874015748" right="0.3937007874015748" top="0.5905511811023623" bottom="0.5905511811023623" header="0.31496062992125984" footer="0.31496062992125984"/>
  <pageSetup horizontalDpi="600" verticalDpi="600" orientation="portrait" paperSize="9" r:id="rId2"/>
  <rowBreaks count="1" manualBreakCount="1">
    <brk id="42" max="255" man="1"/>
  </rowBreaks>
  <drawing r:id="rId1"/>
</worksheet>
</file>

<file path=xl/worksheets/sheet3.xml><?xml version="1.0" encoding="utf-8"?>
<worksheet xmlns="http://schemas.openxmlformats.org/spreadsheetml/2006/main" xmlns:r="http://schemas.openxmlformats.org/officeDocument/2006/relationships">
  <dimension ref="A1:Q120"/>
  <sheetViews>
    <sheetView showGridLines="0" showRowColHeaders="0" zoomScalePageLayoutView="0" workbookViewId="0" topLeftCell="A70">
      <selection activeCell="I83" sqref="I83"/>
    </sheetView>
  </sheetViews>
  <sheetFormatPr defaultColWidth="0" defaultRowHeight="12.75" customHeight="1" zeroHeight="1"/>
  <cols>
    <col min="1" max="1" width="2.8984375" style="46" customWidth="1"/>
    <col min="2" max="2" width="7.5" style="46" customWidth="1"/>
    <col min="3" max="3" width="6" style="46" customWidth="1"/>
    <col min="4" max="4" width="9.3984375" style="46" customWidth="1"/>
    <col min="5" max="5" width="9.09765625" style="46" customWidth="1"/>
    <col min="6" max="6" width="12.19921875" style="46" customWidth="1"/>
    <col min="7" max="7" width="2.09765625" style="46" customWidth="1"/>
    <col min="8" max="8" width="7.09765625" style="46" customWidth="1"/>
    <col min="9" max="9" width="28" style="46" customWidth="1"/>
    <col min="10" max="10" width="2.8984375" style="46" customWidth="1"/>
    <col min="11" max="16384" width="0" style="46" hidden="1" customWidth="1"/>
  </cols>
  <sheetData>
    <row r="1" spans="1:10" ht="7.5" customHeight="1">
      <c r="A1" s="56"/>
      <c r="B1" s="57"/>
      <c r="C1" s="57"/>
      <c r="D1" s="57"/>
      <c r="E1" s="56"/>
      <c r="F1" s="57"/>
      <c r="G1" s="57"/>
      <c r="H1" s="57"/>
      <c r="I1" s="57"/>
      <c r="J1" s="23"/>
    </row>
    <row r="2" spans="1:10" s="60" customFormat="1" ht="30.75" customHeight="1">
      <c r="A2" s="58"/>
      <c r="B2" s="378" t="s">
        <v>25</v>
      </c>
      <c r="C2" s="378"/>
      <c r="D2" s="378"/>
      <c r="E2" s="378"/>
      <c r="F2" s="378"/>
      <c r="G2" s="378"/>
      <c r="H2" s="378"/>
      <c r="I2" s="378"/>
      <c r="J2" s="59"/>
    </row>
    <row r="3" spans="1:10" ht="12.75" customHeight="1">
      <c r="A3" s="50"/>
      <c r="B3" s="51"/>
      <c r="C3" s="51"/>
      <c r="D3" s="51"/>
      <c r="E3" s="50"/>
      <c r="F3" s="52"/>
      <c r="G3" s="52"/>
      <c r="H3" s="52"/>
      <c r="I3" s="61"/>
      <c r="J3" s="52"/>
    </row>
    <row r="4" spans="1:10" ht="17.25" customHeight="1">
      <c r="A4" s="45"/>
      <c r="B4" s="381" t="s">
        <v>77</v>
      </c>
      <c r="C4" s="381"/>
      <c r="D4" s="381"/>
      <c r="E4" s="381"/>
      <c r="F4" s="381"/>
      <c r="G4" s="381"/>
      <c r="H4" s="381"/>
      <c r="I4" s="381"/>
      <c r="J4" s="23"/>
    </row>
    <row r="5" spans="1:9" ht="22.5" customHeight="1">
      <c r="A5" s="23"/>
      <c r="B5" s="377" t="s">
        <v>165</v>
      </c>
      <c r="C5" s="377"/>
      <c r="D5" s="377"/>
      <c r="E5" s="377"/>
      <c r="F5" s="66">
        <f>Polisa!H6</f>
        <v>0</v>
      </c>
      <c r="G5" s="47"/>
      <c r="H5" s="48" t="s">
        <v>78</v>
      </c>
      <c r="I5" s="49">
        <f>Polisa!E64</f>
        <v>0</v>
      </c>
    </row>
    <row r="6" spans="1:10" ht="7.5" customHeight="1">
      <c r="A6" s="50"/>
      <c r="B6" s="51"/>
      <c r="C6" s="51"/>
      <c r="D6" s="51"/>
      <c r="E6" s="50"/>
      <c r="F6" s="52"/>
      <c r="G6" s="52"/>
      <c r="H6" s="52"/>
      <c r="J6" s="52"/>
    </row>
    <row r="7" spans="1:12" ht="36" customHeight="1">
      <c r="A7" s="23"/>
      <c r="B7" s="382" t="s">
        <v>159</v>
      </c>
      <c r="C7" s="382"/>
      <c r="D7" s="382"/>
      <c r="E7" s="382"/>
      <c r="F7" s="382"/>
      <c r="G7" s="382"/>
      <c r="H7" s="382"/>
      <c r="I7" s="382"/>
      <c r="J7" s="54"/>
      <c r="K7" s="54"/>
      <c r="L7" s="54"/>
    </row>
    <row r="8" spans="1:10" ht="7.5" customHeight="1">
      <c r="A8" s="23"/>
      <c r="B8" s="23"/>
      <c r="C8" s="23"/>
      <c r="D8" s="23"/>
      <c r="E8" s="23"/>
      <c r="F8" s="23"/>
      <c r="G8" s="23"/>
      <c r="H8" s="23"/>
      <c r="I8" s="53"/>
      <c r="J8" s="23"/>
    </row>
    <row r="9" spans="1:10" ht="45" customHeight="1">
      <c r="A9" s="23"/>
      <c r="C9" s="55" t="s">
        <v>5</v>
      </c>
      <c r="D9" s="376" t="s">
        <v>79</v>
      </c>
      <c r="E9" s="376"/>
      <c r="F9" s="376"/>
      <c r="G9" s="376"/>
      <c r="H9" s="376"/>
      <c r="I9" s="376"/>
      <c r="J9" s="23"/>
    </row>
    <row r="10" spans="1:10" ht="12" customHeight="1">
      <c r="A10" s="23"/>
      <c r="C10" s="55" t="s">
        <v>6</v>
      </c>
      <c r="D10" s="376" t="s">
        <v>80</v>
      </c>
      <c r="E10" s="376"/>
      <c r="F10" s="376"/>
      <c r="G10" s="376"/>
      <c r="H10" s="376"/>
      <c r="I10" s="376"/>
      <c r="J10" s="23"/>
    </row>
    <row r="11" spans="1:10" ht="57" customHeight="1">
      <c r="A11" s="23"/>
      <c r="C11" s="55" t="s">
        <v>7</v>
      </c>
      <c r="D11" s="376" t="s">
        <v>81</v>
      </c>
      <c r="E11" s="376"/>
      <c r="F11" s="376"/>
      <c r="G11" s="376"/>
      <c r="H11" s="376"/>
      <c r="I11" s="376"/>
      <c r="J11" s="23"/>
    </row>
    <row r="12" spans="1:10" ht="22.5" customHeight="1">
      <c r="A12" s="23"/>
      <c r="C12" s="55" t="s">
        <v>8</v>
      </c>
      <c r="D12" s="376" t="s">
        <v>82</v>
      </c>
      <c r="E12" s="376"/>
      <c r="F12" s="376"/>
      <c r="G12" s="376"/>
      <c r="H12" s="376"/>
      <c r="I12" s="376"/>
      <c r="J12" s="23"/>
    </row>
    <row r="13" spans="1:10" ht="66.75" customHeight="1">
      <c r="A13" s="23"/>
      <c r="C13" s="55" t="s">
        <v>14</v>
      </c>
      <c r="D13" s="376" t="s">
        <v>83</v>
      </c>
      <c r="E13" s="376"/>
      <c r="F13" s="376"/>
      <c r="G13" s="376"/>
      <c r="H13" s="376"/>
      <c r="I13" s="376"/>
      <c r="J13" s="23"/>
    </row>
    <row r="14" spans="1:10" ht="33.75" customHeight="1">
      <c r="A14" s="23"/>
      <c r="C14" s="55" t="s">
        <v>18</v>
      </c>
      <c r="D14" s="376" t="s">
        <v>84</v>
      </c>
      <c r="E14" s="376"/>
      <c r="F14" s="376"/>
      <c r="G14" s="376"/>
      <c r="H14" s="376"/>
      <c r="I14" s="376"/>
      <c r="J14" s="23"/>
    </row>
    <row r="15" spans="1:10" ht="45" customHeight="1">
      <c r="A15" s="23"/>
      <c r="C15" s="55" t="s">
        <v>19</v>
      </c>
      <c r="D15" s="376" t="s">
        <v>85</v>
      </c>
      <c r="E15" s="376"/>
      <c r="F15" s="376"/>
      <c r="G15" s="376"/>
      <c r="H15" s="376"/>
      <c r="I15" s="376"/>
      <c r="J15" s="23"/>
    </row>
    <row r="16" spans="1:10" ht="22.5" customHeight="1">
      <c r="A16" s="23"/>
      <c r="C16" s="55" t="s">
        <v>86</v>
      </c>
      <c r="D16" s="376" t="s">
        <v>87</v>
      </c>
      <c r="E16" s="376"/>
      <c r="F16" s="376"/>
      <c r="G16" s="376"/>
      <c r="H16" s="376"/>
      <c r="I16" s="376"/>
      <c r="J16" s="23"/>
    </row>
    <row r="17" spans="1:10" ht="33.75" customHeight="1">
      <c r="A17" s="23"/>
      <c r="C17" s="55" t="s">
        <v>88</v>
      </c>
      <c r="D17" s="376" t="s">
        <v>89</v>
      </c>
      <c r="E17" s="376"/>
      <c r="F17" s="376"/>
      <c r="G17" s="376"/>
      <c r="H17" s="376"/>
      <c r="I17" s="376"/>
      <c r="J17" s="23"/>
    </row>
    <row r="18" spans="1:10" ht="22.5" customHeight="1">
      <c r="A18" s="23"/>
      <c r="C18" s="55" t="s">
        <v>90</v>
      </c>
      <c r="D18" s="376" t="s">
        <v>91</v>
      </c>
      <c r="E18" s="376"/>
      <c r="F18" s="376"/>
      <c r="G18" s="376"/>
      <c r="H18" s="376"/>
      <c r="I18" s="376"/>
      <c r="J18" s="23"/>
    </row>
    <row r="19" spans="1:10" ht="23.25" customHeight="1">
      <c r="A19" s="23"/>
      <c r="C19" s="55" t="s">
        <v>92</v>
      </c>
      <c r="D19" s="376" t="s">
        <v>93</v>
      </c>
      <c r="E19" s="376"/>
      <c r="F19" s="376"/>
      <c r="G19" s="376"/>
      <c r="H19" s="376"/>
      <c r="I19" s="376"/>
      <c r="J19" s="23"/>
    </row>
    <row r="20" spans="1:10" ht="12" customHeight="1">
      <c r="A20" s="23"/>
      <c r="C20" s="55" t="s">
        <v>94</v>
      </c>
      <c r="D20" s="376" t="s">
        <v>95</v>
      </c>
      <c r="E20" s="376"/>
      <c r="F20" s="376"/>
      <c r="G20" s="376"/>
      <c r="H20" s="376"/>
      <c r="I20" s="376"/>
      <c r="J20" s="23"/>
    </row>
    <row r="21" spans="1:10" ht="7.5" customHeight="1">
      <c r="A21" s="23"/>
      <c r="B21" s="23"/>
      <c r="C21" s="23"/>
      <c r="D21" s="23"/>
      <c r="E21" s="23"/>
      <c r="F21" s="23"/>
      <c r="G21" s="23"/>
      <c r="H21" s="23"/>
      <c r="I21" s="23"/>
      <c r="J21" s="23"/>
    </row>
    <row r="22" spans="1:10" ht="12.75">
      <c r="A22" s="23"/>
      <c r="B22" s="330" t="s">
        <v>96</v>
      </c>
      <c r="C22" s="330"/>
      <c r="D22" s="330"/>
      <c r="E22" s="330"/>
      <c r="F22" s="330"/>
      <c r="G22" s="330"/>
      <c r="H22" s="330"/>
      <c r="I22" s="330"/>
      <c r="J22" s="23"/>
    </row>
    <row r="23" spans="1:10" ht="7.5" customHeight="1">
      <c r="A23" s="23"/>
      <c r="B23" s="23"/>
      <c r="C23" s="23"/>
      <c r="D23" s="23"/>
      <c r="E23" s="23"/>
      <c r="F23" s="23"/>
      <c r="G23" s="23"/>
      <c r="H23" s="23"/>
      <c r="I23" s="23"/>
      <c r="J23" s="23"/>
    </row>
    <row r="24" spans="3:9" ht="12.75" customHeight="1">
      <c r="C24" s="55" t="s">
        <v>5</v>
      </c>
      <c r="D24" s="376" t="s">
        <v>99</v>
      </c>
      <c r="E24" s="376"/>
      <c r="F24" s="376"/>
      <c r="G24" s="376"/>
      <c r="H24" s="376"/>
      <c r="I24" s="376"/>
    </row>
    <row r="25" spans="3:9" ht="100.5" customHeight="1">
      <c r="C25" s="55" t="s">
        <v>6</v>
      </c>
      <c r="D25" s="376" t="s">
        <v>100</v>
      </c>
      <c r="E25" s="376"/>
      <c r="F25" s="376"/>
      <c r="G25" s="376"/>
      <c r="H25" s="376"/>
      <c r="I25" s="376"/>
    </row>
    <row r="26" spans="3:9" ht="22.5" customHeight="1">
      <c r="C26" s="55" t="s">
        <v>7</v>
      </c>
      <c r="D26" s="376" t="s">
        <v>161</v>
      </c>
      <c r="E26" s="376"/>
      <c r="F26" s="376"/>
      <c r="G26" s="376"/>
      <c r="H26" s="376"/>
      <c r="I26" s="376"/>
    </row>
    <row r="27" spans="3:9" ht="33.75" customHeight="1">
      <c r="C27" s="55" t="s">
        <v>8</v>
      </c>
      <c r="D27" s="376" t="s">
        <v>101</v>
      </c>
      <c r="E27" s="376"/>
      <c r="F27" s="376"/>
      <c r="G27" s="376"/>
      <c r="H27" s="376"/>
      <c r="I27" s="376"/>
    </row>
    <row r="28" spans="3:9" ht="23.25" customHeight="1">
      <c r="C28" s="55"/>
      <c r="D28" s="67" t="s">
        <v>30</v>
      </c>
      <c r="E28" s="376" t="s">
        <v>102</v>
      </c>
      <c r="F28" s="376"/>
      <c r="G28" s="376"/>
      <c r="H28" s="376"/>
      <c r="I28" s="376"/>
    </row>
    <row r="29" s="23" customFormat="1" ht="7.5" customHeight="1">
      <c r="A29" s="62"/>
    </row>
    <row r="30" s="23" customFormat="1" ht="7.5" customHeight="1">
      <c r="A30" s="62"/>
    </row>
    <row r="31" spans="1:17" s="23" customFormat="1" ht="40.5" customHeight="1">
      <c r="A31" s="63"/>
      <c r="B31" s="378" t="s">
        <v>25</v>
      </c>
      <c r="C31" s="378"/>
      <c r="D31" s="378"/>
      <c r="E31" s="378"/>
      <c r="F31" s="378"/>
      <c r="G31" s="378"/>
      <c r="H31" s="378"/>
      <c r="I31" s="378"/>
      <c r="J31" s="36"/>
      <c r="K31" s="64"/>
      <c r="L31" s="64"/>
      <c r="M31" s="64"/>
      <c r="N31" s="64"/>
      <c r="O31" s="64"/>
      <c r="P31" s="64"/>
      <c r="Q31" s="64"/>
    </row>
    <row r="32" spans="1:10" ht="7.5" customHeight="1">
      <c r="A32" s="23"/>
      <c r="B32" s="23"/>
      <c r="C32" s="23"/>
      <c r="D32" s="23"/>
      <c r="E32" s="23"/>
      <c r="F32" s="23"/>
      <c r="G32" s="23"/>
      <c r="H32" s="23"/>
      <c r="I32" s="23"/>
      <c r="J32" s="23"/>
    </row>
    <row r="33" spans="3:9" ht="45" customHeight="1">
      <c r="C33" s="55"/>
      <c r="D33" s="67" t="s">
        <v>30</v>
      </c>
      <c r="E33" s="376" t="s">
        <v>104</v>
      </c>
      <c r="F33" s="376"/>
      <c r="G33" s="376"/>
      <c r="H33" s="376"/>
      <c r="I33" s="376"/>
    </row>
    <row r="34" spans="3:9" ht="67.5" customHeight="1">
      <c r="C34" s="55"/>
      <c r="D34" s="67" t="s">
        <v>30</v>
      </c>
      <c r="E34" s="376" t="s">
        <v>107</v>
      </c>
      <c r="F34" s="376"/>
      <c r="G34" s="376"/>
      <c r="H34" s="376"/>
      <c r="I34" s="376"/>
    </row>
    <row r="35" spans="3:9" ht="23.25" customHeight="1">
      <c r="C35" s="55"/>
      <c r="D35" s="67" t="s">
        <v>30</v>
      </c>
      <c r="E35" s="376" t="s">
        <v>108</v>
      </c>
      <c r="F35" s="376"/>
      <c r="G35" s="376"/>
      <c r="H35" s="376"/>
      <c r="I35" s="376"/>
    </row>
    <row r="36" spans="3:9" ht="23.25" customHeight="1">
      <c r="C36" s="55"/>
      <c r="D36" s="67" t="s">
        <v>30</v>
      </c>
      <c r="E36" s="376" t="s">
        <v>109</v>
      </c>
      <c r="F36" s="376"/>
      <c r="G36" s="376"/>
      <c r="H36" s="376"/>
      <c r="I36" s="376"/>
    </row>
    <row r="37" spans="3:9" ht="11.25" customHeight="1">
      <c r="C37" s="55" t="s">
        <v>14</v>
      </c>
      <c r="D37" s="376" t="s">
        <v>134</v>
      </c>
      <c r="E37" s="376"/>
      <c r="F37" s="376"/>
      <c r="G37" s="376"/>
      <c r="H37" s="376"/>
      <c r="I37" s="376"/>
    </row>
    <row r="38" spans="3:9" ht="33.75" customHeight="1">
      <c r="C38" s="55" t="s">
        <v>18</v>
      </c>
      <c r="D38" s="376" t="s">
        <v>135</v>
      </c>
      <c r="E38" s="376"/>
      <c r="F38" s="376"/>
      <c r="G38" s="376"/>
      <c r="H38" s="376"/>
      <c r="I38" s="376"/>
    </row>
    <row r="39" spans="3:9" ht="22.5" customHeight="1">
      <c r="C39" s="55" t="s">
        <v>19</v>
      </c>
      <c r="D39" s="376" t="s">
        <v>110</v>
      </c>
      <c r="E39" s="376"/>
      <c r="F39" s="376"/>
      <c r="G39" s="376"/>
      <c r="H39" s="376"/>
      <c r="I39" s="376"/>
    </row>
    <row r="40" spans="3:9" ht="10.5" customHeight="1">
      <c r="C40" s="55" t="s">
        <v>86</v>
      </c>
      <c r="D40" s="376" t="s">
        <v>111</v>
      </c>
      <c r="E40" s="376"/>
      <c r="F40" s="376"/>
      <c r="G40" s="376"/>
      <c r="H40" s="376"/>
      <c r="I40" s="376"/>
    </row>
    <row r="41" spans="3:9" ht="33.75" customHeight="1">
      <c r="C41" s="55"/>
      <c r="D41" s="67" t="s">
        <v>106</v>
      </c>
      <c r="E41" s="376" t="s">
        <v>112</v>
      </c>
      <c r="F41" s="376"/>
      <c r="G41" s="376"/>
      <c r="H41" s="376"/>
      <c r="I41" s="376"/>
    </row>
    <row r="42" spans="3:9" ht="10.5" customHeight="1">
      <c r="C42" s="55" t="s">
        <v>88</v>
      </c>
      <c r="D42" s="376" t="s">
        <v>113</v>
      </c>
      <c r="E42" s="376"/>
      <c r="F42" s="376"/>
      <c r="G42" s="376"/>
      <c r="H42" s="376"/>
      <c r="I42" s="376"/>
    </row>
    <row r="43" spans="3:9" ht="90" customHeight="1">
      <c r="C43" s="55"/>
      <c r="D43" s="376" t="s">
        <v>114</v>
      </c>
      <c r="E43" s="376"/>
      <c r="F43" s="376"/>
      <c r="G43" s="376"/>
      <c r="H43" s="376"/>
      <c r="I43" s="376"/>
    </row>
    <row r="44" spans="3:9" ht="11.25" customHeight="1">
      <c r="C44" s="55"/>
      <c r="D44" s="67" t="s">
        <v>30</v>
      </c>
      <c r="E44" s="376" t="s">
        <v>115</v>
      </c>
      <c r="F44" s="376"/>
      <c r="G44" s="376"/>
      <c r="H44" s="376"/>
      <c r="I44" s="376"/>
    </row>
    <row r="45" spans="3:9" ht="56.25" customHeight="1">
      <c r="C45" s="55"/>
      <c r="D45" s="67" t="s">
        <v>30</v>
      </c>
      <c r="E45" s="376" t="s">
        <v>116</v>
      </c>
      <c r="F45" s="376"/>
      <c r="G45" s="376"/>
      <c r="H45" s="376"/>
      <c r="I45" s="376"/>
    </row>
    <row r="46" spans="3:9" ht="21.75" customHeight="1">
      <c r="C46" s="55"/>
      <c r="D46" s="67" t="s">
        <v>30</v>
      </c>
      <c r="E46" s="376" t="s">
        <v>117</v>
      </c>
      <c r="F46" s="376"/>
      <c r="G46" s="376"/>
      <c r="H46" s="376"/>
      <c r="I46" s="376"/>
    </row>
    <row r="47" spans="3:9" ht="44.25" customHeight="1">
      <c r="C47" s="55"/>
      <c r="D47" s="67" t="s">
        <v>30</v>
      </c>
      <c r="E47" s="376" t="s">
        <v>118</v>
      </c>
      <c r="F47" s="376"/>
      <c r="G47" s="376"/>
      <c r="H47" s="376"/>
      <c r="I47" s="376"/>
    </row>
    <row r="48" spans="3:9" ht="45" customHeight="1">
      <c r="C48" s="55"/>
      <c r="D48" s="376" t="s">
        <v>119</v>
      </c>
      <c r="E48" s="376"/>
      <c r="F48" s="376"/>
      <c r="G48" s="376"/>
      <c r="H48" s="376"/>
      <c r="I48" s="376"/>
    </row>
    <row r="49" spans="3:9" ht="10.5" customHeight="1">
      <c r="C49" s="55" t="s">
        <v>90</v>
      </c>
      <c r="D49" s="376" t="s">
        <v>120</v>
      </c>
      <c r="E49" s="376"/>
      <c r="F49" s="376"/>
      <c r="G49" s="376"/>
      <c r="H49" s="376"/>
      <c r="I49" s="376"/>
    </row>
    <row r="50" spans="3:9" ht="78.75" customHeight="1">
      <c r="C50" s="55"/>
      <c r="D50" s="376" t="s">
        <v>121</v>
      </c>
      <c r="E50" s="376"/>
      <c r="F50" s="376"/>
      <c r="G50" s="376"/>
      <c r="H50" s="376"/>
      <c r="I50" s="376"/>
    </row>
    <row r="51" spans="1:10" ht="7.5" customHeight="1">
      <c r="A51" s="23"/>
      <c r="B51" s="23"/>
      <c r="C51" s="23"/>
      <c r="D51" s="23"/>
      <c r="E51" s="23"/>
      <c r="F51" s="23"/>
      <c r="G51" s="23"/>
      <c r="H51" s="23"/>
      <c r="I51" s="23"/>
      <c r="J51" s="23"/>
    </row>
    <row r="52" spans="1:9" ht="22.5" customHeight="1">
      <c r="A52" s="23"/>
      <c r="B52" s="377" t="str">
        <f>"Załącznik nr 1 do polisy Nr "&amp;Polisa!H6</f>
        <v>Załącznik nr 1 do polisy Nr </v>
      </c>
      <c r="C52" s="377"/>
      <c r="D52" s="377"/>
      <c r="E52" s="377"/>
      <c r="F52" s="377"/>
      <c r="G52" s="377"/>
      <c r="H52" s="377"/>
      <c r="I52" s="377"/>
    </row>
    <row r="53" s="23" customFormat="1" ht="7.5" customHeight="1">
      <c r="A53" s="62"/>
    </row>
    <row r="54" s="23" customFormat="1" ht="7.5" customHeight="1">
      <c r="A54" s="62"/>
    </row>
    <row r="55" spans="1:17" s="23" customFormat="1" ht="40.5" customHeight="1">
      <c r="A55" s="63"/>
      <c r="B55" s="378" t="s">
        <v>25</v>
      </c>
      <c r="C55" s="378"/>
      <c r="D55" s="378"/>
      <c r="E55" s="378"/>
      <c r="F55" s="378"/>
      <c r="G55" s="378"/>
      <c r="H55" s="378"/>
      <c r="I55" s="378"/>
      <c r="J55" s="36"/>
      <c r="K55" s="64"/>
      <c r="L55" s="64"/>
      <c r="M55" s="64"/>
      <c r="N55" s="64"/>
      <c r="O55" s="64"/>
      <c r="P55" s="64"/>
      <c r="Q55" s="64"/>
    </row>
    <row r="56" spans="1:10" ht="7.5" customHeight="1">
      <c r="A56" s="23"/>
      <c r="B56" s="23"/>
      <c r="C56" s="23"/>
      <c r="D56" s="23"/>
      <c r="E56" s="23"/>
      <c r="F56" s="23"/>
      <c r="G56" s="23"/>
      <c r="H56" s="23"/>
      <c r="I56" s="23"/>
      <c r="J56" s="23"/>
    </row>
    <row r="57" spans="3:9" ht="10.5" customHeight="1">
      <c r="C57" s="55" t="s">
        <v>92</v>
      </c>
      <c r="D57" s="376" t="s">
        <v>122</v>
      </c>
      <c r="E57" s="376"/>
      <c r="F57" s="376"/>
      <c r="G57" s="376"/>
      <c r="H57" s="376"/>
      <c r="I57" s="376"/>
    </row>
    <row r="58" spans="3:9" ht="67.5" customHeight="1">
      <c r="C58" s="55"/>
      <c r="D58" s="376" t="s">
        <v>123</v>
      </c>
      <c r="E58" s="376"/>
      <c r="F58" s="376"/>
      <c r="G58" s="376"/>
      <c r="H58" s="376"/>
      <c r="I58" s="376"/>
    </row>
    <row r="59" spans="3:9" ht="10.5" customHeight="1">
      <c r="C59" s="55" t="s">
        <v>94</v>
      </c>
      <c r="D59" s="376" t="s">
        <v>124</v>
      </c>
      <c r="E59" s="376"/>
      <c r="F59" s="376"/>
      <c r="G59" s="376"/>
      <c r="H59" s="376"/>
      <c r="I59" s="376"/>
    </row>
    <row r="60" spans="3:9" ht="33.75" customHeight="1">
      <c r="C60" s="55"/>
      <c r="D60" s="376" t="s">
        <v>125</v>
      </c>
      <c r="E60" s="376"/>
      <c r="F60" s="376"/>
      <c r="G60" s="376"/>
      <c r="H60" s="376"/>
      <c r="I60" s="376"/>
    </row>
    <row r="61" spans="3:9" ht="11.25" customHeight="1">
      <c r="C61" s="55"/>
      <c r="D61" s="67" t="s">
        <v>126</v>
      </c>
      <c r="E61" s="376" t="s">
        <v>127</v>
      </c>
      <c r="F61" s="376"/>
      <c r="G61" s="376"/>
      <c r="H61" s="376"/>
      <c r="I61" s="376"/>
    </row>
    <row r="62" spans="3:9" ht="33.75" customHeight="1">
      <c r="C62" s="55"/>
      <c r="D62" s="67" t="s">
        <v>128</v>
      </c>
      <c r="E62" s="376" t="s">
        <v>129</v>
      </c>
      <c r="F62" s="376"/>
      <c r="G62" s="376"/>
      <c r="H62" s="376"/>
      <c r="I62" s="376"/>
    </row>
    <row r="63" spans="3:9" ht="11.25" customHeight="1">
      <c r="C63" s="55"/>
      <c r="D63" s="67" t="s">
        <v>130</v>
      </c>
      <c r="E63" s="376" t="s">
        <v>131</v>
      </c>
      <c r="F63" s="376"/>
      <c r="G63" s="376"/>
      <c r="H63" s="376"/>
      <c r="I63" s="376"/>
    </row>
    <row r="64" spans="3:9" ht="21.75" customHeight="1">
      <c r="C64" s="55"/>
      <c r="D64" s="67"/>
      <c r="E64" s="67" t="s">
        <v>103</v>
      </c>
      <c r="F64" s="376" t="s">
        <v>132</v>
      </c>
      <c r="G64" s="376"/>
      <c r="H64" s="376"/>
      <c r="I64" s="376"/>
    </row>
    <row r="65" spans="3:9" ht="33.75" customHeight="1">
      <c r="C65" s="55"/>
      <c r="D65" s="67"/>
      <c r="E65" s="67" t="s">
        <v>105</v>
      </c>
      <c r="F65" s="376" t="s">
        <v>133</v>
      </c>
      <c r="G65" s="376"/>
      <c r="H65" s="376"/>
      <c r="I65" s="376"/>
    </row>
    <row r="66" spans="3:9" ht="21.75" customHeight="1">
      <c r="C66" s="55"/>
      <c r="D66" s="67" t="s">
        <v>136</v>
      </c>
      <c r="E66" s="376" t="s">
        <v>137</v>
      </c>
      <c r="F66" s="376"/>
      <c r="G66" s="376"/>
      <c r="H66" s="376"/>
      <c r="I66" s="376"/>
    </row>
    <row r="67" spans="3:9" ht="11.25" customHeight="1">
      <c r="C67" s="55"/>
      <c r="D67" s="67" t="s">
        <v>138</v>
      </c>
      <c r="E67" s="376" t="s">
        <v>160</v>
      </c>
      <c r="F67" s="376"/>
      <c r="G67" s="376"/>
      <c r="H67" s="376"/>
      <c r="I67" s="376"/>
    </row>
    <row r="68" spans="3:9" ht="45" customHeight="1">
      <c r="C68" s="55" t="s">
        <v>139</v>
      </c>
      <c r="D68" s="376" t="s">
        <v>140</v>
      </c>
      <c r="E68" s="376"/>
      <c r="F68" s="376"/>
      <c r="G68" s="376"/>
      <c r="H68" s="376"/>
      <c r="I68" s="376"/>
    </row>
    <row r="69" spans="3:9" ht="11.25" customHeight="1">
      <c r="C69" s="55"/>
      <c r="D69" s="67" t="s">
        <v>30</v>
      </c>
      <c r="E69" s="376" t="s">
        <v>141</v>
      </c>
      <c r="F69" s="376"/>
      <c r="G69" s="376"/>
      <c r="H69" s="376"/>
      <c r="I69" s="376"/>
    </row>
    <row r="70" spans="3:9" ht="11.25" customHeight="1">
      <c r="C70" s="55"/>
      <c r="D70" s="67" t="s">
        <v>30</v>
      </c>
      <c r="E70" s="376" t="s">
        <v>142</v>
      </c>
      <c r="F70" s="376"/>
      <c r="G70" s="376"/>
      <c r="H70" s="376"/>
      <c r="I70" s="376"/>
    </row>
    <row r="71" spans="3:9" ht="11.25" customHeight="1">
      <c r="C71" s="55"/>
      <c r="D71" s="67" t="s">
        <v>30</v>
      </c>
      <c r="E71" s="376" t="s">
        <v>143</v>
      </c>
      <c r="F71" s="376"/>
      <c r="G71" s="376"/>
      <c r="H71" s="376"/>
      <c r="I71" s="376"/>
    </row>
    <row r="72" spans="3:9" ht="45" customHeight="1">
      <c r="C72" s="55"/>
      <c r="D72" s="67" t="s">
        <v>30</v>
      </c>
      <c r="E72" s="376" t="s">
        <v>144</v>
      </c>
      <c r="F72" s="376"/>
      <c r="G72" s="376"/>
      <c r="H72" s="376"/>
      <c r="I72" s="376"/>
    </row>
    <row r="73" spans="3:9" ht="11.25" customHeight="1">
      <c r="C73" s="55"/>
      <c r="D73" s="67" t="s">
        <v>30</v>
      </c>
      <c r="E73" s="376" t="s">
        <v>145</v>
      </c>
      <c r="F73" s="376"/>
      <c r="G73" s="376"/>
      <c r="H73" s="376"/>
      <c r="I73" s="376"/>
    </row>
    <row r="74" spans="3:9" ht="11.25" customHeight="1">
      <c r="C74" s="55"/>
      <c r="D74" s="67" t="s">
        <v>30</v>
      </c>
      <c r="E74" s="376" t="s">
        <v>146</v>
      </c>
      <c r="F74" s="376"/>
      <c r="G74" s="376"/>
      <c r="H74" s="376"/>
      <c r="I74" s="376"/>
    </row>
    <row r="75" spans="3:9" ht="22.5" customHeight="1">
      <c r="C75" s="55"/>
      <c r="D75" s="67" t="s">
        <v>30</v>
      </c>
      <c r="E75" s="376" t="s">
        <v>147</v>
      </c>
      <c r="F75" s="376"/>
      <c r="G75" s="376"/>
      <c r="H75" s="376"/>
      <c r="I75" s="376"/>
    </row>
    <row r="76" spans="3:9" ht="10.5" customHeight="1">
      <c r="C76" s="55"/>
      <c r="D76" s="376" t="s">
        <v>148</v>
      </c>
      <c r="E76" s="376"/>
      <c r="F76" s="376"/>
      <c r="G76" s="376"/>
      <c r="H76" s="376"/>
      <c r="I76" s="376"/>
    </row>
    <row r="77" spans="3:9" ht="11.25" customHeight="1">
      <c r="C77" s="55"/>
      <c r="D77" s="67" t="s">
        <v>30</v>
      </c>
      <c r="E77" s="376" t="s">
        <v>149</v>
      </c>
      <c r="F77" s="376"/>
      <c r="G77" s="376"/>
      <c r="H77" s="376"/>
      <c r="I77" s="376"/>
    </row>
    <row r="78" spans="3:9" ht="11.25" customHeight="1">
      <c r="C78" s="55"/>
      <c r="D78" s="67" t="s">
        <v>30</v>
      </c>
      <c r="E78" s="376" t="s">
        <v>150</v>
      </c>
      <c r="F78" s="376"/>
      <c r="G78" s="376"/>
      <c r="H78" s="376"/>
      <c r="I78" s="376"/>
    </row>
    <row r="79" spans="3:9" ht="23.25" customHeight="1">
      <c r="C79" s="55"/>
      <c r="D79" s="67" t="s">
        <v>30</v>
      </c>
      <c r="E79" s="376" t="s">
        <v>151</v>
      </c>
      <c r="F79" s="376"/>
      <c r="G79" s="376"/>
      <c r="H79" s="376"/>
      <c r="I79" s="376"/>
    </row>
    <row r="80" spans="3:9" ht="44.25" customHeight="1">
      <c r="C80" s="55"/>
      <c r="D80" s="67" t="s">
        <v>30</v>
      </c>
      <c r="E80" s="376" t="s">
        <v>152</v>
      </c>
      <c r="F80" s="376"/>
      <c r="G80" s="376"/>
      <c r="H80" s="376"/>
      <c r="I80" s="376"/>
    </row>
    <row r="81" spans="3:9" ht="33.75" customHeight="1">
      <c r="C81" s="55" t="s">
        <v>153</v>
      </c>
      <c r="D81" s="376" t="s">
        <v>158</v>
      </c>
      <c r="E81" s="376"/>
      <c r="F81" s="376"/>
      <c r="G81" s="376"/>
      <c r="H81" s="376"/>
      <c r="I81" s="376"/>
    </row>
    <row r="82" spans="1:10" ht="7.5" customHeight="1">
      <c r="A82" s="23"/>
      <c r="B82" s="23"/>
      <c r="C82" s="23"/>
      <c r="D82" s="23"/>
      <c r="E82" s="23"/>
      <c r="F82" s="23"/>
      <c r="G82" s="23"/>
      <c r="H82" s="23"/>
      <c r="I82" s="23"/>
      <c r="J82" s="23"/>
    </row>
    <row r="83" spans="1:10" ht="52.5" customHeight="1">
      <c r="A83" s="23"/>
      <c r="B83" s="379"/>
      <c r="C83" s="379"/>
      <c r="D83" s="379"/>
      <c r="E83" s="379"/>
      <c r="G83" s="23"/>
      <c r="H83" s="23"/>
      <c r="I83" s="65"/>
      <c r="J83" s="23"/>
    </row>
    <row r="84" spans="1:11" ht="12.75">
      <c r="A84" s="23"/>
      <c r="B84" s="380" t="s">
        <v>40</v>
      </c>
      <c r="C84" s="380"/>
      <c r="D84" s="380"/>
      <c r="E84" s="380"/>
      <c r="F84" s="23"/>
      <c r="G84" s="23"/>
      <c r="H84" s="23"/>
      <c r="I84" s="25" t="s">
        <v>41</v>
      </c>
      <c r="J84" s="35"/>
      <c r="K84" s="35"/>
    </row>
    <row r="85" spans="1:10" ht="7.5" customHeight="1">
      <c r="A85" s="23"/>
      <c r="B85" s="23"/>
      <c r="C85" s="23"/>
      <c r="D85" s="23"/>
      <c r="E85" s="23"/>
      <c r="F85" s="23"/>
      <c r="G85" s="23"/>
      <c r="H85" s="23"/>
      <c r="I85" s="23"/>
      <c r="J85" s="23"/>
    </row>
    <row r="86" spans="1:9" ht="22.5" customHeight="1">
      <c r="A86" s="23"/>
      <c r="B86" s="377" t="str">
        <f>"Załącznik nr 1 do polisy Nr "&amp;Polisa!H6</f>
        <v>Załącznik nr 1 do polisy Nr </v>
      </c>
      <c r="C86" s="377"/>
      <c r="D86" s="377"/>
      <c r="E86" s="377"/>
      <c r="F86" s="377"/>
      <c r="G86" s="377"/>
      <c r="H86" s="377"/>
      <c r="I86" s="377"/>
    </row>
    <row r="87" spans="1:10" ht="7.5" customHeight="1">
      <c r="A87" s="23"/>
      <c r="B87" s="23"/>
      <c r="C87" s="23"/>
      <c r="D87" s="23"/>
      <c r="E87" s="23"/>
      <c r="F87" s="23"/>
      <c r="G87" s="23"/>
      <c r="H87" s="23"/>
      <c r="I87" s="23"/>
      <c r="J87" s="23"/>
    </row>
    <row r="88" spans="1:10" ht="12.75" hidden="1">
      <c r="A88" s="23"/>
      <c r="B88" s="23"/>
      <c r="C88" s="23"/>
      <c r="D88" s="23"/>
      <c r="E88" s="23"/>
      <c r="F88" s="23"/>
      <c r="G88" s="23"/>
      <c r="H88" s="23"/>
      <c r="I88" s="23"/>
      <c r="J88" s="23"/>
    </row>
    <row r="89" spans="1:10" ht="12.75" hidden="1">
      <c r="A89" s="23"/>
      <c r="B89" s="23"/>
      <c r="C89" s="23"/>
      <c r="D89" s="23"/>
      <c r="E89" s="23"/>
      <c r="F89" s="23"/>
      <c r="G89" s="23"/>
      <c r="H89" s="23"/>
      <c r="I89" s="23"/>
      <c r="J89" s="23"/>
    </row>
    <row r="90" spans="1:10" ht="12.75" hidden="1">
      <c r="A90" s="23"/>
      <c r="B90" s="23"/>
      <c r="C90" s="23"/>
      <c r="D90" s="23"/>
      <c r="E90" s="23"/>
      <c r="F90" s="23"/>
      <c r="G90" s="23"/>
      <c r="H90" s="23"/>
      <c r="I90" s="23"/>
      <c r="J90" s="23"/>
    </row>
    <row r="91" spans="1:10" ht="12.75" hidden="1">
      <c r="A91" s="23"/>
      <c r="B91" s="23"/>
      <c r="C91" s="23"/>
      <c r="D91" s="23"/>
      <c r="E91" s="23"/>
      <c r="F91" s="23"/>
      <c r="G91" s="23"/>
      <c r="H91" s="23"/>
      <c r="I91" s="23"/>
      <c r="J91" s="23"/>
    </row>
    <row r="92" spans="1:10" ht="12.75" hidden="1">
      <c r="A92" s="23"/>
      <c r="B92" s="23"/>
      <c r="C92" s="23"/>
      <c r="D92" s="23"/>
      <c r="E92" s="23"/>
      <c r="F92" s="23"/>
      <c r="G92" s="23"/>
      <c r="H92" s="23"/>
      <c r="I92" s="23"/>
      <c r="J92" s="23"/>
    </row>
    <row r="93" spans="1:10" ht="12.75" hidden="1">
      <c r="A93" s="23"/>
      <c r="B93" s="23"/>
      <c r="C93" s="23"/>
      <c r="D93" s="23"/>
      <c r="E93" s="23"/>
      <c r="F93" s="23"/>
      <c r="G93" s="23"/>
      <c r="H93" s="23"/>
      <c r="I93" s="23"/>
      <c r="J93" s="23"/>
    </row>
    <row r="94" spans="1:10" ht="12.75" hidden="1">
      <c r="A94" s="23"/>
      <c r="B94" s="23"/>
      <c r="C94" s="23"/>
      <c r="D94" s="23"/>
      <c r="E94" s="23"/>
      <c r="F94" s="23"/>
      <c r="G94" s="23"/>
      <c r="H94" s="23"/>
      <c r="I94" s="23"/>
      <c r="J94" s="23"/>
    </row>
    <row r="95" spans="1:10" ht="12.75" hidden="1">
      <c r="A95" s="23"/>
      <c r="B95" s="23"/>
      <c r="C95" s="23"/>
      <c r="D95" s="23"/>
      <c r="E95" s="23"/>
      <c r="F95" s="23"/>
      <c r="G95" s="23"/>
      <c r="H95" s="23"/>
      <c r="I95" s="23"/>
      <c r="J95" s="23"/>
    </row>
    <row r="96" spans="1:10" ht="12.75" hidden="1">
      <c r="A96" s="23"/>
      <c r="B96" s="23"/>
      <c r="C96" s="23"/>
      <c r="D96" s="23"/>
      <c r="E96" s="23"/>
      <c r="F96" s="23"/>
      <c r="G96" s="23"/>
      <c r="H96" s="23"/>
      <c r="I96" s="23"/>
      <c r="J96" s="23"/>
    </row>
    <row r="97" spans="1:10" ht="12.75" hidden="1">
      <c r="A97" s="23"/>
      <c r="B97" s="23"/>
      <c r="C97" s="23"/>
      <c r="D97" s="23"/>
      <c r="E97" s="23"/>
      <c r="F97" s="23"/>
      <c r="G97" s="23"/>
      <c r="H97" s="23"/>
      <c r="I97" s="23"/>
      <c r="J97" s="23"/>
    </row>
    <row r="98" spans="1:10" ht="12.75" hidden="1">
      <c r="A98" s="23"/>
      <c r="B98" s="23"/>
      <c r="C98" s="23"/>
      <c r="D98" s="23"/>
      <c r="E98" s="23"/>
      <c r="F98" s="23"/>
      <c r="G98" s="23"/>
      <c r="H98" s="23"/>
      <c r="I98" s="23"/>
      <c r="J98" s="23"/>
    </row>
    <row r="99" spans="1:10" ht="12.75" hidden="1">
      <c r="A99" s="23"/>
      <c r="B99" s="23"/>
      <c r="C99" s="23"/>
      <c r="D99" s="23"/>
      <c r="E99" s="23"/>
      <c r="F99" s="23"/>
      <c r="G99" s="23"/>
      <c r="H99" s="23"/>
      <c r="I99" s="23"/>
      <c r="J99" s="23"/>
    </row>
    <row r="100" spans="1:10" ht="12.75" hidden="1">
      <c r="A100" s="23"/>
      <c r="B100" s="23"/>
      <c r="C100" s="23"/>
      <c r="D100" s="23"/>
      <c r="E100" s="23"/>
      <c r="F100" s="23"/>
      <c r="G100" s="23"/>
      <c r="H100" s="23"/>
      <c r="I100" s="23"/>
      <c r="J100" s="23"/>
    </row>
    <row r="101" spans="1:10" ht="12.75" hidden="1">
      <c r="A101" s="23"/>
      <c r="B101" s="23"/>
      <c r="C101" s="23"/>
      <c r="D101" s="23"/>
      <c r="E101" s="23"/>
      <c r="F101" s="23"/>
      <c r="G101" s="23"/>
      <c r="H101" s="23"/>
      <c r="I101" s="23"/>
      <c r="J101" s="23"/>
    </row>
    <row r="102" spans="1:10" ht="12.75" hidden="1">
      <c r="A102" s="23"/>
      <c r="B102" s="23"/>
      <c r="C102" s="23"/>
      <c r="D102" s="23"/>
      <c r="E102" s="23"/>
      <c r="F102" s="23"/>
      <c r="G102" s="23"/>
      <c r="H102" s="23"/>
      <c r="I102" s="23"/>
      <c r="J102" s="23"/>
    </row>
    <row r="103" spans="1:10" ht="12.75" hidden="1">
      <c r="A103" s="23"/>
      <c r="B103" s="23"/>
      <c r="C103" s="23"/>
      <c r="D103" s="23"/>
      <c r="E103" s="23"/>
      <c r="F103" s="23"/>
      <c r="G103" s="23"/>
      <c r="H103" s="23"/>
      <c r="I103" s="23"/>
      <c r="J103" s="23"/>
    </row>
    <row r="104" spans="1:10" ht="12.75" hidden="1">
      <c r="A104" s="23"/>
      <c r="B104" s="23"/>
      <c r="C104" s="23"/>
      <c r="D104" s="23"/>
      <c r="E104" s="23"/>
      <c r="F104" s="23"/>
      <c r="G104" s="23"/>
      <c r="H104" s="23"/>
      <c r="I104" s="23"/>
      <c r="J104" s="23"/>
    </row>
    <row r="105" spans="1:10" ht="12.75" hidden="1">
      <c r="A105" s="23"/>
      <c r="B105" s="23"/>
      <c r="C105" s="23"/>
      <c r="D105" s="23"/>
      <c r="E105" s="23"/>
      <c r="F105" s="23"/>
      <c r="G105" s="23"/>
      <c r="H105" s="23"/>
      <c r="I105" s="23"/>
      <c r="J105" s="23"/>
    </row>
    <row r="106" spans="1:10" ht="12.75" hidden="1">
      <c r="A106" s="23"/>
      <c r="B106" s="23"/>
      <c r="C106" s="23"/>
      <c r="D106" s="23"/>
      <c r="E106" s="23"/>
      <c r="F106" s="23"/>
      <c r="G106" s="23"/>
      <c r="H106" s="23"/>
      <c r="I106" s="23"/>
      <c r="J106" s="23"/>
    </row>
    <row r="107" spans="1:10" ht="12.75" hidden="1">
      <c r="A107" s="23"/>
      <c r="B107" s="23"/>
      <c r="C107" s="23"/>
      <c r="D107" s="23"/>
      <c r="E107" s="23"/>
      <c r="F107" s="23"/>
      <c r="G107" s="23"/>
      <c r="H107" s="23"/>
      <c r="I107" s="23"/>
      <c r="J107" s="23"/>
    </row>
    <row r="108" spans="1:10" ht="12.75" hidden="1">
      <c r="A108" s="23"/>
      <c r="B108" s="23"/>
      <c r="C108" s="23"/>
      <c r="D108" s="23"/>
      <c r="E108" s="23"/>
      <c r="F108" s="23"/>
      <c r="G108" s="23"/>
      <c r="H108" s="23"/>
      <c r="I108" s="23"/>
      <c r="J108" s="23"/>
    </row>
    <row r="109" spans="1:10" ht="12.75" hidden="1">
      <c r="A109" s="23"/>
      <c r="B109" s="23"/>
      <c r="C109" s="23"/>
      <c r="D109" s="23"/>
      <c r="E109" s="23"/>
      <c r="F109" s="23"/>
      <c r="G109" s="23"/>
      <c r="H109" s="23"/>
      <c r="I109" s="23"/>
      <c r="J109" s="23"/>
    </row>
    <row r="110" spans="1:10" ht="12.75" hidden="1">
      <c r="A110" s="23"/>
      <c r="B110" s="23"/>
      <c r="C110" s="23"/>
      <c r="D110" s="23"/>
      <c r="E110" s="23"/>
      <c r="F110" s="23"/>
      <c r="G110" s="23"/>
      <c r="H110" s="23"/>
      <c r="I110" s="23"/>
      <c r="J110" s="23"/>
    </row>
    <row r="111" spans="1:10" ht="12.75" hidden="1">
      <c r="A111" s="23"/>
      <c r="B111" s="23"/>
      <c r="C111" s="23"/>
      <c r="D111" s="23"/>
      <c r="E111" s="23"/>
      <c r="F111" s="23"/>
      <c r="G111" s="23"/>
      <c r="H111" s="23"/>
      <c r="I111" s="23"/>
      <c r="J111" s="23"/>
    </row>
    <row r="112" spans="1:10" ht="12.75" hidden="1">
      <c r="A112" s="23"/>
      <c r="B112" s="23"/>
      <c r="C112" s="23"/>
      <c r="D112" s="23"/>
      <c r="E112" s="23"/>
      <c r="F112" s="23"/>
      <c r="G112" s="23"/>
      <c r="H112" s="23"/>
      <c r="I112" s="23"/>
      <c r="J112" s="23"/>
    </row>
    <row r="113" spans="1:10" ht="12.75" hidden="1">
      <c r="A113" s="23"/>
      <c r="B113" s="23"/>
      <c r="C113" s="23"/>
      <c r="D113" s="23"/>
      <c r="E113" s="23"/>
      <c r="F113" s="23"/>
      <c r="G113" s="23"/>
      <c r="H113" s="23"/>
      <c r="I113" s="23"/>
      <c r="J113" s="23"/>
    </row>
    <row r="114" spans="1:10" ht="12.75" hidden="1">
      <c r="A114" s="23"/>
      <c r="B114" s="23"/>
      <c r="C114" s="23"/>
      <c r="D114" s="23"/>
      <c r="E114" s="23"/>
      <c r="F114" s="23"/>
      <c r="G114" s="23"/>
      <c r="H114" s="23"/>
      <c r="I114" s="23"/>
      <c r="J114" s="23"/>
    </row>
    <row r="115" spans="1:10" ht="12.75" hidden="1">
      <c r="A115" s="23"/>
      <c r="B115" s="23"/>
      <c r="C115" s="23"/>
      <c r="D115" s="23"/>
      <c r="E115" s="23"/>
      <c r="F115" s="23"/>
      <c r="G115" s="23"/>
      <c r="H115" s="23"/>
      <c r="I115" s="23"/>
      <c r="J115" s="23"/>
    </row>
    <row r="116" spans="1:10" ht="12.75" hidden="1">
      <c r="A116" s="23"/>
      <c r="B116" s="23"/>
      <c r="C116" s="23"/>
      <c r="D116" s="23"/>
      <c r="E116" s="23"/>
      <c r="F116" s="23"/>
      <c r="G116" s="23"/>
      <c r="H116" s="23"/>
      <c r="I116" s="23"/>
      <c r="J116" s="23"/>
    </row>
    <row r="117" spans="1:10" ht="12.75" hidden="1">
      <c r="A117" s="23"/>
      <c r="B117" s="23"/>
      <c r="C117" s="23"/>
      <c r="D117" s="23"/>
      <c r="E117" s="23"/>
      <c r="F117" s="23"/>
      <c r="G117" s="23"/>
      <c r="H117" s="23"/>
      <c r="I117" s="23"/>
      <c r="J117" s="23"/>
    </row>
    <row r="118" spans="1:10" ht="12.75" hidden="1">
      <c r="A118" s="23"/>
      <c r="B118" s="23"/>
      <c r="C118" s="23"/>
      <c r="D118" s="23"/>
      <c r="E118" s="23"/>
      <c r="F118" s="23"/>
      <c r="G118" s="23"/>
      <c r="H118" s="23"/>
      <c r="I118" s="23"/>
      <c r="J118" s="23"/>
    </row>
    <row r="119" spans="1:10" ht="12.75" hidden="1">
      <c r="A119" s="23"/>
      <c r="B119" s="23"/>
      <c r="C119" s="23"/>
      <c r="D119" s="23"/>
      <c r="E119" s="23"/>
      <c r="F119" s="23"/>
      <c r="G119" s="23"/>
      <c r="H119" s="23"/>
      <c r="I119" s="23"/>
      <c r="J119" s="23"/>
    </row>
    <row r="120" spans="1:10" ht="12.75" hidden="1">
      <c r="A120" s="23"/>
      <c r="B120" s="23"/>
      <c r="C120" s="23"/>
      <c r="D120" s="23"/>
      <c r="E120" s="23"/>
      <c r="F120" s="23"/>
      <c r="G120" s="23"/>
      <c r="H120" s="23"/>
      <c r="I120" s="23"/>
      <c r="J120" s="23"/>
    </row>
  </sheetData>
  <sheetProtection password="E1A4" sheet="1" selectLockedCells="1"/>
  <protectedRanges>
    <protectedRange sqref="I83" name="Str1 podpis PZU"/>
    <protectedRange sqref="B2:I2" name="Str1 Naglowek"/>
    <protectedRange sqref="B31:Q31 B55:Q55" name="Str2 Naglowek"/>
  </protectedRanges>
  <mergeCells count="71">
    <mergeCell ref="B2:I2"/>
    <mergeCell ref="B4:I4"/>
    <mergeCell ref="B5:E5"/>
    <mergeCell ref="B7:I7"/>
    <mergeCell ref="E45:I45"/>
    <mergeCell ref="E46:I46"/>
    <mergeCell ref="D18:I18"/>
    <mergeCell ref="D19:I19"/>
    <mergeCell ref="D20:I20"/>
    <mergeCell ref="B22:I22"/>
    <mergeCell ref="B86:I86"/>
    <mergeCell ref="D11:I11"/>
    <mergeCell ref="D12:I12"/>
    <mergeCell ref="D13:I13"/>
    <mergeCell ref="D14:I14"/>
    <mergeCell ref="D15:I15"/>
    <mergeCell ref="D16:I16"/>
    <mergeCell ref="B83:E83"/>
    <mergeCell ref="B84:E84"/>
    <mergeCell ref="B31:I31"/>
    <mergeCell ref="E44:I44"/>
    <mergeCell ref="D38:I38"/>
    <mergeCell ref="D39:I39"/>
    <mergeCell ref="D40:I40"/>
    <mergeCell ref="E41:I41"/>
    <mergeCell ref="D42:I42"/>
    <mergeCell ref="D43:I43"/>
    <mergeCell ref="D17:I17"/>
    <mergeCell ref="D10:I10"/>
    <mergeCell ref="D9:I9"/>
    <mergeCell ref="D24:I24"/>
    <mergeCell ref="D25:I25"/>
    <mergeCell ref="E35:I35"/>
    <mergeCell ref="D26:I26"/>
    <mergeCell ref="D27:I27"/>
    <mergeCell ref="E28:I28"/>
    <mergeCell ref="E33:I33"/>
    <mergeCell ref="E34:I34"/>
    <mergeCell ref="D37:I37"/>
    <mergeCell ref="E36:I36"/>
    <mergeCell ref="E63:I63"/>
    <mergeCell ref="E69:I69"/>
    <mergeCell ref="E47:I47"/>
    <mergeCell ref="D48:I48"/>
    <mergeCell ref="D49:I49"/>
    <mergeCell ref="D50:I50"/>
    <mergeCell ref="D57:I57"/>
    <mergeCell ref="D58:I58"/>
    <mergeCell ref="B52:I52"/>
    <mergeCell ref="F64:I64"/>
    <mergeCell ref="F65:I65"/>
    <mergeCell ref="B55:I55"/>
    <mergeCell ref="E66:I66"/>
    <mergeCell ref="E67:I67"/>
    <mergeCell ref="D68:I68"/>
    <mergeCell ref="D59:I59"/>
    <mergeCell ref="D60:I60"/>
    <mergeCell ref="E61:I61"/>
    <mergeCell ref="E62:I62"/>
    <mergeCell ref="E70:I70"/>
    <mergeCell ref="E71:I71"/>
    <mergeCell ref="E72:I72"/>
    <mergeCell ref="E73:I73"/>
    <mergeCell ref="E74:I74"/>
    <mergeCell ref="E75:I75"/>
    <mergeCell ref="D76:I76"/>
    <mergeCell ref="E77:I77"/>
    <mergeCell ref="E78:I78"/>
    <mergeCell ref="E79:I79"/>
    <mergeCell ref="E80:I80"/>
    <mergeCell ref="D81:I81"/>
  </mergeCells>
  <printOptions/>
  <pageMargins left="0.3937007874015748" right="0.3937007874015748" top="0.5905511811023623" bottom="0.5905511811023623" header="0.31496062992125984" footer="0.31496062992125984"/>
  <pageSetup firstPageNumber="1" useFirstPageNumber="1" horizontalDpi="600" verticalDpi="600" orientation="portrait" paperSize="9" r:id="rId2"/>
  <headerFooter>
    <oddFooter>&amp;C&amp;"Arial,Normalny"&amp;8Strona &amp;P z 3</oddFooter>
  </headerFooter>
  <rowBreaks count="2" manualBreakCount="2">
    <brk id="29" max="255" man="1"/>
    <brk id="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Majka Rokoszewska</cp:lastModifiedBy>
  <cp:lastPrinted>2023-01-02T16:40:54Z</cp:lastPrinted>
  <dcterms:created xsi:type="dcterms:W3CDTF">2010-12-18T20:31:06Z</dcterms:created>
  <dcterms:modified xsi:type="dcterms:W3CDTF">2023-04-21T11:45:43Z</dcterms:modified>
  <cp:category/>
  <cp:version/>
  <cp:contentType/>
  <cp:contentStatus/>
</cp:coreProperties>
</file>